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38620877-4622-4E79-8336-D6B3DBB13E2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0" i="1" l="1"/>
  <c r="L509" i="1" s="1"/>
  <c r="L508" i="1" s="1"/>
  <c r="K510" i="1"/>
  <c r="K509" i="1" s="1"/>
  <c r="K508" i="1" s="1"/>
  <c r="L507" i="1"/>
  <c r="L506" i="1" s="1"/>
  <c r="K507" i="1"/>
  <c r="K506" i="1" s="1"/>
  <c r="L505" i="1"/>
  <c r="L504" i="1" s="1"/>
  <c r="K505" i="1"/>
  <c r="K504" i="1" s="1"/>
  <c r="K503" i="1"/>
  <c r="L501" i="1"/>
  <c r="L500" i="1" s="1"/>
  <c r="K501" i="1"/>
  <c r="K500" i="1" s="1"/>
  <c r="L499" i="1"/>
  <c r="L498" i="1" s="1"/>
  <c r="K499" i="1"/>
  <c r="K498" i="1" s="1"/>
  <c r="K497" i="1" s="1"/>
  <c r="K493" i="1" s="1"/>
  <c r="L496" i="1"/>
  <c r="K496" i="1"/>
  <c r="L495" i="1"/>
  <c r="L494" i="1" s="1"/>
  <c r="K495" i="1"/>
  <c r="K494" i="1" s="1"/>
  <c r="L492" i="1"/>
  <c r="K492" i="1"/>
  <c r="L491" i="1"/>
  <c r="K491" i="1"/>
  <c r="L490" i="1"/>
  <c r="K490" i="1"/>
  <c r="L489" i="1"/>
  <c r="L488" i="1" s="1"/>
  <c r="L487" i="1" s="1"/>
  <c r="K489" i="1"/>
  <c r="K488" i="1" s="1"/>
  <c r="K487" i="1" s="1"/>
  <c r="L486" i="1"/>
  <c r="K486" i="1"/>
  <c r="L485" i="1"/>
  <c r="L484" i="1" s="1"/>
  <c r="K485" i="1"/>
  <c r="K484" i="1" s="1"/>
  <c r="L483" i="1"/>
  <c r="L482" i="1" s="1"/>
  <c r="K483" i="1"/>
  <c r="K482" i="1" s="1"/>
  <c r="K481" i="1" s="1"/>
  <c r="L479" i="1"/>
  <c r="L478" i="1" s="1"/>
  <c r="K479" i="1"/>
  <c r="K478" i="1" s="1"/>
  <c r="L477" i="1"/>
  <c r="L476" i="1" s="1"/>
  <c r="K477" i="1"/>
  <c r="K476" i="1" s="1"/>
  <c r="K475" i="1" s="1"/>
  <c r="L474" i="1"/>
  <c r="L473" i="1" s="1"/>
  <c r="L472" i="1" s="1"/>
  <c r="K474" i="1"/>
  <c r="K473" i="1"/>
  <c r="K472" i="1" s="1"/>
  <c r="L471" i="1"/>
  <c r="L470" i="1" s="1"/>
  <c r="K471" i="1"/>
  <c r="K470" i="1" s="1"/>
  <c r="L469" i="1"/>
  <c r="L468" i="1" s="1"/>
  <c r="L467" i="1" s="1"/>
  <c r="K469" i="1"/>
  <c r="K468" i="1" s="1"/>
  <c r="K467" i="1"/>
  <c r="L465" i="1"/>
  <c r="K465" i="1"/>
  <c r="L464" i="1"/>
  <c r="K464" i="1"/>
  <c r="K463" i="1" s="1"/>
  <c r="K462" i="1" s="1"/>
  <c r="K461" i="1" s="1"/>
  <c r="L463" i="1"/>
  <c r="L462" i="1" s="1"/>
  <c r="L461" i="1" s="1"/>
  <c r="L460" i="1"/>
  <c r="K460" i="1"/>
  <c r="K459" i="1" s="1"/>
  <c r="L459" i="1"/>
  <c r="L458" i="1"/>
  <c r="K458" i="1"/>
  <c r="K457" i="1" s="1"/>
  <c r="L457" i="1"/>
  <c r="L456" i="1" s="1"/>
  <c r="L455" i="1" s="1"/>
  <c r="L454" i="1"/>
  <c r="L453" i="1" s="1"/>
  <c r="K454" i="1"/>
  <c r="K453" i="1"/>
  <c r="L452" i="1"/>
  <c r="K452" i="1"/>
  <c r="L451" i="1"/>
  <c r="K451" i="1"/>
  <c r="K450" i="1" s="1"/>
  <c r="K449" i="1" s="1"/>
  <c r="L448" i="1"/>
  <c r="K448" i="1"/>
  <c r="L447" i="1"/>
  <c r="K447" i="1"/>
  <c r="K446" i="1" s="1"/>
  <c r="K445" i="1"/>
  <c r="L444" i="1"/>
  <c r="L443" i="1" s="1"/>
  <c r="L442" i="1" s="1"/>
  <c r="K444" i="1"/>
  <c r="K443" i="1" s="1"/>
  <c r="K442" i="1" s="1"/>
  <c r="L441" i="1"/>
  <c r="L440" i="1" s="1"/>
  <c r="L439" i="1" s="1"/>
  <c r="K441" i="1"/>
  <c r="K440" i="1" s="1"/>
  <c r="K439" i="1" s="1"/>
  <c r="L438" i="1"/>
  <c r="L437" i="1" s="1"/>
  <c r="L436" i="1" s="1"/>
  <c r="K438" i="1"/>
  <c r="K437" i="1" s="1"/>
  <c r="K436" i="1" s="1"/>
  <c r="L435" i="1"/>
  <c r="K435" i="1"/>
  <c r="L434" i="1"/>
  <c r="L433" i="1" s="1"/>
  <c r="L432" i="1" s="1"/>
  <c r="K434" i="1"/>
  <c r="K433" i="1"/>
  <c r="K432" i="1" s="1"/>
  <c r="L431" i="1"/>
  <c r="K431" i="1"/>
  <c r="L430" i="1"/>
  <c r="K430" i="1"/>
  <c r="L429" i="1"/>
  <c r="L428" i="1" s="1"/>
  <c r="L427" i="1" s="1"/>
  <c r="K429" i="1"/>
  <c r="K428" i="1" s="1"/>
  <c r="K427" i="1" s="1"/>
  <c r="L424" i="1"/>
  <c r="K424" i="1"/>
  <c r="L423" i="1"/>
  <c r="L422" i="1" s="1"/>
  <c r="L421" i="1" s="1"/>
  <c r="K423" i="1"/>
  <c r="K422" i="1" s="1"/>
  <c r="K421" i="1" s="1"/>
  <c r="L420" i="1"/>
  <c r="K420" i="1"/>
  <c r="L419" i="1"/>
  <c r="L418" i="1" s="1"/>
  <c r="K419" i="1"/>
  <c r="K418" i="1" s="1"/>
  <c r="L417" i="1"/>
  <c r="L416" i="1" s="1"/>
  <c r="L415" i="1" s="1"/>
  <c r="K417" i="1"/>
  <c r="K416" i="1" s="1"/>
  <c r="K415" i="1"/>
  <c r="K414" i="1" s="1"/>
  <c r="L413" i="1"/>
  <c r="K413" i="1"/>
  <c r="L412" i="1"/>
  <c r="K412" i="1"/>
  <c r="L411" i="1"/>
  <c r="L410" i="1" s="1"/>
  <c r="L409" i="1"/>
  <c r="L408" i="1" s="1"/>
  <c r="K409" i="1"/>
  <c r="K408" i="1" s="1"/>
  <c r="L407" i="1"/>
  <c r="L406" i="1" s="1"/>
  <c r="K407" i="1"/>
  <c r="K406" i="1" s="1"/>
  <c r="L405" i="1"/>
  <c r="L404" i="1" s="1"/>
  <c r="K405" i="1"/>
  <c r="K404" i="1" s="1"/>
  <c r="L403" i="1"/>
  <c r="L402" i="1" s="1"/>
  <c r="K403" i="1"/>
  <c r="K402" i="1" s="1"/>
  <c r="L401" i="1"/>
  <c r="L400" i="1" s="1"/>
  <c r="K401" i="1"/>
  <c r="K400" i="1" s="1"/>
  <c r="K399" i="1" s="1"/>
  <c r="L398" i="1"/>
  <c r="L397" i="1" s="1"/>
  <c r="K398" i="1"/>
  <c r="K397" i="1"/>
  <c r="L396" i="1"/>
  <c r="L395" i="1" s="1"/>
  <c r="K396" i="1"/>
  <c r="K395" i="1"/>
  <c r="L394" i="1"/>
  <c r="K394" i="1"/>
  <c r="L393" i="1"/>
  <c r="K393" i="1"/>
  <c r="L392" i="1"/>
  <c r="L391" i="1"/>
  <c r="K391" i="1"/>
  <c r="L390" i="1"/>
  <c r="K390" i="1"/>
  <c r="K389" i="1"/>
  <c r="L385" i="1"/>
  <c r="K385" i="1"/>
  <c r="K384" i="1" s="1"/>
  <c r="L384" i="1"/>
  <c r="L383" i="1" s="1"/>
  <c r="L382" i="1" s="1"/>
  <c r="K383" i="1"/>
  <c r="K382" i="1" s="1"/>
  <c r="L381" i="1"/>
  <c r="L380" i="1" s="1"/>
  <c r="K381" i="1"/>
  <c r="K380" i="1" s="1"/>
  <c r="L379" i="1"/>
  <c r="L378" i="1" s="1"/>
  <c r="K379" i="1"/>
  <c r="K378" i="1" s="1"/>
  <c r="L377" i="1"/>
  <c r="L376" i="1" s="1"/>
  <c r="K377" i="1"/>
  <c r="K376" i="1" s="1"/>
  <c r="L375" i="1"/>
  <c r="L374" i="1" s="1"/>
  <c r="L373" i="1" s="1"/>
  <c r="K375" i="1"/>
  <c r="K374" i="1" s="1"/>
  <c r="K373" i="1" s="1"/>
  <c r="L372" i="1"/>
  <c r="K372" i="1"/>
  <c r="K371" i="1" s="1"/>
  <c r="L371" i="1"/>
  <c r="L370" i="1"/>
  <c r="K370" i="1"/>
  <c r="K369" i="1" s="1"/>
  <c r="L369" i="1"/>
  <c r="L368" i="1"/>
  <c r="K368" i="1"/>
  <c r="L367" i="1"/>
  <c r="L366" i="1" s="1"/>
  <c r="K367" i="1"/>
  <c r="L362" i="1"/>
  <c r="L361" i="1" s="1"/>
  <c r="K362" i="1"/>
  <c r="K361" i="1"/>
  <c r="L360" i="1"/>
  <c r="L359" i="1" s="1"/>
  <c r="K360" i="1"/>
  <c r="K359" i="1" s="1"/>
  <c r="L358" i="1"/>
  <c r="K358" i="1"/>
  <c r="L357" i="1"/>
  <c r="K357" i="1"/>
  <c r="L356" i="1"/>
  <c r="L355" i="1" s="1"/>
  <c r="K356" i="1"/>
  <c r="L352" i="1"/>
  <c r="K352" i="1"/>
  <c r="L351" i="1"/>
  <c r="L350" i="1" s="1"/>
  <c r="L349" i="1" s="1"/>
  <c r="K351" i="1"/>
  <c r="K350" i="1" s="1"/>
  <c r="K349" i="1" s="1"/>
  <c r="L348" i="1"/>
  <c r="L347" i="1" s="1"/>
  <c r="K348" i="1"/>
  <c r="K347" i="1"/>
  <c r="L346" i="1"/>
  <c r="L345" i="1" s="1"/>
  <c r="K346" i="1"/>
  <c r="K345" i="1" s="1"/>
  <c r="L344" i="1"/>
  <c r="L343" i="1" s="1"/>
  <c r="K344" i="1"/>
  <c r="K343" i="1"/>
  <c r="L341" i="1"/>
  <c r="L340" i="1" s="1"/>
  <c r="L339" i="1" s="1"/>
  <c r="K341" i="1"/>
  <c r="K340" i="1" s="1"/>
  <c r="K339" i="1" s="1"/>
  <c r="L337" i="1"/>
  <c r="L336" i="1" s="1"/>
  <c r="L335" i="1" s="1"/>
  <c r="K337" i="1"/>
  <c r="K336" i="1" s="1"/>
  <c r="K335" i="1"/>
  <c r="L334" i="1"/>
  <c r="K334" i="1"/>
  <c r="L333" i="1"/>
  <c r="L332" i="1" s="1"/>
  <c r="L331" i="1" s="1"/>
  <c r="K333" i="1"/>
  <c r="L330" i="1"/>
  <c r="K330" i="1"/>
  <c r="K329" i="1" s="1"/>
  <c r="K328" i="1" s="1"/>
  <c r="L329" i="1"/>
  <c r="L328" i="1" s="1"/>
  <c r="L327" i="1"/>
  <c r="L326" i="1" s="1"/>
  <c r="L325" i="1" s="1"/>
  <c r="K327" i="1"/>
  <c r="K326" i="1" s="1"/>
  <c r="K325" i="1" s="1"/>
  <c r="L324" i="1"/>
  <c r="K324" i="1"/>
  <c r="L323" i="1"/>
  <c r="K323" i="1"/>
  <c r="L322" i="1"/>
  <c r="K322" i="1"/>
  <c r="L321" i="1"/>
  <c r="L320" i="1" s="1"/>
  <c r="K321" i="1"/>
  <c r="K320" i="1" s="1"/>
  <c r="L317" i="1"/>
  <c r="L316" i="1" s="1"/>
  <c r="L315" i="1" s="1"/>
  <c r="K317" i="1"/>
  <c r="K316" i="1" s="1"/>
  <c r="K315" i="1"/>
  <c r="L314" i="1"/>
  <c r="K314" i="1"/>
  <c r="L313" i="1"/>
  <c r="L312" i="1" s="1"/>
  <c r="L311" i="1" s="1"/>
  <c r="K313" i="1"/>
  <c r="K312" i="1" s="1"/>
  <c r="K311" i="1" s="1"/>
  <c r="K310" i="1" s="1"/>
  <c r="L309" i="1"/>
  <c r="K309" i="1"/>
  <c r="K308" i="1" s="1"/>
  <c r="K307" i="1" s="1"/>
  <c r="L308" i="1"/>
  <c r="L307" i="1" s="1"/>
  <c r="L303" i="1"/>
  <c r="L302" i="1" s="1"/>
  <c r="L301" i="1" s="1"/>
  <c r="K303" i="1"/>
  <c r="K302" i="1" s="1"/>
  <c r="K301" i="1" s="1"/>
  <c r="L300" i="1"/>
  <c r="L299" i="1" s="1"/>
  <c r="L298" i="1" s="1"/>
  <c r="K300" i="1"/>
  <c r="K299" i="1" s="1"/>
  <c r="K298" i="1" s="1"/>
  <c r="L297" i="1"/>
  <c r="L296" i="1" s="1"/>
  <c r="K297" i="1"/>
  <c r="K296" i="1" s="1"/>
  <c r="L295" i="1"/>
  <c r="L294" i="1" s="1"/>
  <c r="K295" i="1"/>
  <c r="K294" i="1"/>
  <c r="L293" i="1"/>
  <c r="L292" i="1" s="1"/>
  <c r="K293" i="1"/>
  <c r="K292" i="1" s="1"/>
  <c r="L291" i="1"/>
  <c r="L290" i="1" s="1"/>
  <c r="K291" i="1"/>
  <c r="K290" i="1"/>
  <c r="L288" i="1"/>
  <c r="K288" i="1"/>
  <c r="K287" i="1" s="1"/>
  <c r="K286" i="1" s="1"/>
  <c r="L287" i="1"/>
  <c r="L286" i="1" s="1"/>
  <c r="L285" i="1"/>
  <c r="K285" i="1"/>
  <c r="L284" i="1"/>
  <c r="L283" i="1" s="1"/>
  <c r="L282" i="1" s="1"/>
  <c r="K284" i="1"/>
  <c r="K283" i="1" s="1"/>
  <c r="K282" i="1" s="1"/>
  <c r="L281" i="1"/>
  <c r="L280" i="1" s="1"/>
  <c r="L279" i="1" s="1"/>
  <c r="K281" i="1"/>
  <c r="K280" i="1"/>
  <c r="K279" i="1" s="1"/>
  <c r="L278" i="1"/>
  <c r="K278" i="1"/>
  <c r="K277" i="1" s="1"/>
  <c r="K276" i="1" s="1"/>
  <c r="L277" i="1"/>
  <c r="L276" i="1" s="1"/>
  <c r="L275" i="1"/>
  <c r="L274" i="1" s="1"/>
  <c r="L273" i="1" s="1"/>
  <c r="K275" i="1"/>
  <c r="K274" i="1"/>
  <c r="K273" i="1" s="1"/>
  <c r="L270" i="1"/>
  <c r="L269" i="1" s="1"/>
  <c r="K270" i="1"/>
  <c r="K269" i="1" s="1"/>
  <c r="L268" i="1"/>
  <c r="K268" i="1"/>
  <c r="L267" i="1"/>
  <c r="K267" i="1"/>
  <c r="K266" i="1"/>
  <c r="L265" i="1"/>
  <c r="L264" i="1" s="1"/>
  <c r="K265" i="1"/>
  <c r="K264" i="1" s="1"/>
  <c r="L263" i="1"/>
  <c r="K263" i="1"/>
  <c r="L262" i="1"/>
  <c r="K262" i="1"/>
  <c r="L261" i="1"/>
  <c r="L260" i="1" s="1"/>
  <c r="K261" i="1"/>
  <c r="K260" i="1"/>
  <c r="L257" i="1"/>
  <c r="L256" i="1" s="1"/>
  <c r="L255" i="1" s="1"/>
  <c r="K257" i="1"/>
  <c r="K256" i="1" s="1"/>
  <c r="K255" i="1" s="1"/>
  <c r="L254" i="1"/>
  <c r="K254" i="1"/>
  <c r="K253" i="1" s="1"/>
  <c r="L253" i="1"/>
  <c r="L251" i="1"/>
  <c r="L250" i="1" s="1"/>
  <c r="K251" i="1"/>
  <c r="K250" i="1"/>
  <c r="L249" i="1"/>
  <c r="L248" i="1" s="1"/>
  <c r="K249" i="1"/>
  <c r="K248" i="1" s="1"/>
  <c r="K247" i="1" s="1"/>
  <c r="L244" i="1"/>
  <c r="L243" i="1" s="1"/>
  <c r="K244" i="1"/>
  <c r="K243" i="1" s="1"/>
  <c r="L242" i="1"/>
  <c r="K242" i="1"/>
  <c r="K241" i="1" s="1"/>
  <c r="K238" i="1" s="1"/>
  <c r="K237" i="1" s="1"/>
  <c r="L241" i="1"/>
  <c r="L240" i="1"/>
  <c r="K240" i="1"/>
  <c r="K239" i="1" s="1"/>
  <c r="L239" i="1"/>
  <c r="L238" i="1" s="1"/>
  <c r="L237" i="1" s="1"/>
  <c r="L236" i="1"/>
  <c r="L235" i="1" s="1"/>
  <c r="L234" i="1" s="1"/>
  <c r="L233" i="1" s="1"/>
  <c r="K236" i="1"/>
  <c r="K235" i="1" s="1"/>
  <c r="K234" i="1" s="1"/>
  <c r="K233" i="1" s="1"/>
  <c r="L232" i="1"/>
  <c r="L231" i="1" s="1"/>
  <c r="L230" i="1" s="1"/>
  <c r="L229" i="1" s="1"/>
  <c r="K232" i="1"/>
  <c r="K231" i="1" s="1"/>
  <c r="K230" i="1" s="1"/>
  <c r="K229" i="1" s="1"/>
  <c r="L227" i="1"/>
  <c r="K227" i="1"/>
  <c r="K226" i="1" s="1"/>
  <c r="K225" i="1" s="1"/>
  <c r="K224" i="1" s="1"/>
  <c r="L226" i="1"/>
  <c r="L225" i="1" s="1"/>
  <c r="L224" i="1" s="1"/>
  <c r="L223" i="1"/>
  <c r="K223" i="1"/>
  <c r="K222" i="1" s="1"/>
  <c r="L222" i="1"/>
  <c r="L221" i="1"/>
  <c r="L220" i="1" s="1"/>
  <c r="K221" i="1"/>
  <c r="K220" i="1" s="1"/>
  <c r="L219" i="1"/>
  <c r="K219" i="1"/>
  <c r="L218" i="1"/>
  <c r="K218" i="1"/>
  <c r="L217" i="1"/>
  <c r="K217" i="1"/>
  <c r="K216" i="1" s="1"/>
  <c r="L216" i="1"/>
  <c r="L213" i="1"/>
  <c r="L212" i="1" s="1"/>
  <c r="L211" i="1" s="1"/>
  <c r="K213" i="1"/>
  <c r="K212" i="1" s="1"/>
  <c r="K211" i="1" s="1"/>
  <c r="L210" i="1"/>
  <c r="K210" i="1"/>
  <c r="K209" i="1" s="1"/>
  <c r="K208" i="1" s="1"/>
  <c r="K207" i="1" s="1"/>
  <c r="L209" i="1"/>
  <c r="L208" i="1" s="1"/>
  <c r="L207" i="1" s="1"/>
  <c r="L206" i="1"/>
  <c r="L205" i="1" s="1"/>
  <c r="L204" i="1" s="1"/>
  <c r="K206" i="1"/>
  <c r="K205" i="1" s="1"/>
  <c r="K204" i="1" s="1"/>
  <c r="L203" i="1"/>
  <c r="K203" i="1"/>
  <c r="L202" i="1"/>
  <c r="L201" i="1" s="1"/>
  <c r="K202" i="1"/>
  <c r="L200" i="1"/>
  <c r="L199" i="1" s="1"/>
  <c r="L198" i="1" s="1"/>
  <c r="K200" i="1"/>
  <c r="K199" i="1" s="1"/>
  <c r="L197" i="1"/>
  <c r="L196" i="1" s="1"/>
  <c r="K197" i="1"/>
  <c r="K196" i="1"/>
  <c r="L195" i="1"/>
  <c r="L194" i="1" s="1"/>
  <c r="L193" i="1" s="1"/>
  <c r="K195" i="1"/>
  <c r="K194" i="1"/>
  <c r="K193" i="1" s="1"/>
  <c r="L191" i="1"/>
  <c r="L190" i="1" s="1"/>
  <c r="L189" i="1" s="1"/>
  <c r="K191" i="1"/>
  <c r="K190" i="1"/>
  <c r="K189" i="1" s="1"/>
  <c r="L188" i="1"/>
  <c r="L187" i="1" s="1"/>
  <c r="L186" i="1" s="1"/>
  <c r="K188" i="1"/>
  <c r="K187" i="1" s="1"/>
  <c r="K186" i="1" s="1"/>
  <c r="L185" i="1"/>
  <c r="K185" i="1"/>
  <c r="K184" i="1" s="1"/>
  <c r="K183" i="1" s="1"/>
  <c r="L184" i="1"/>
  <c r="L183" i="1" s="1"/>
  <c r="L182" i="1"/>
  <c r="L181" i="1" s="1"/>
  <c r="L180" i="1" s="1"/>
  <c r="K182" i="1"/>
  <c r="K181" i="1" s="1"/>
  <c r="K180" i="1" s="1"/>
  <c r="L179" i="1"/>
  <c r="L178" i="1" s="1"/>
  <c r="L177" i="1" s="1"/>
  <c r="K179" i="1"/>
  <c r="K178" i="1"/>
  <c r="K177" i="1" s="1"/>
  <c r="L176" i="1"/>
  <c r="L175" i="1" s="1"/>
  <c r="L174" i="1" s="1"/>
  <c r="K176" i="1"/>
  <c r="K175" i="1" s="1"/>
  <c r="K174" i="1" s="1"/>
  <c r="L172" i="1"/>
  <c r="L171" i="1" s="1"/>
  <c r="L170" i="1" s="1"/>
  <c r="K172" i="1"/>
  <c r="K171" i="1" s="1"/>
  <c r="K170" i="1" s="1"/>
  <c r="L169" i="1"/>
  <c r="L168" i="1" s="1"/>
  <c r="L167" i="1" s="1"/>
  <c r="K169" i="1"/>
  <c r="K168" i="1"/>
  <c r="K167" i="1" s="1"/>
  <c r="L166" i="1"/>
  <c r="L165" i="1" s="1"/>
  <c r="L164" i="1" s="1"/>
  <c r="K166" i="1"/>
  <c r="K165" i="1" s="1"/>
  <c r="K164" i="1" s="1"/>
  <c r="L162" i="1"/>
  <c r="L161" i="1" s="1"/>
  <c r="L160" i="1" s="1"/>
  <c r="K162" i="1"/>
  <c r="K161" i="1" s="1"/>
  <c r="K160" i="1" s="1"/>
  <c r="L159" i="1"/>
  <c r="K159" i="1"/>
  <c r="L158" i="1"/>
  <c r="L157" i="1" s="1"/>
  <c r="K158" i="1"/>
  <c r="K157" i="1" s="1"/>
  <c r="L156" i="1"/>
  <c r="L155" i="1" s="1"/>
  <c r="K156" i="1"/>
  <c r="K155" i="1" s="1"/>
  <c r="L154" i="1"/>
  <c r="L153" i="1" s="1"/>
  <c r="L152" i="1" s="1"/>
  <c r="L151" i="1" s="1"/>
  <c r="K154" i="1"/>
  <c r="K153" i="1" s="1"/>
  <c r="K152" i="1" s="1"/>
  <c r="K151" i="1" s="1"/>
  <c r="L150" i="1"/>
  <c r="L149" i="1" s="1"/>
  <c r="L148" i="1" s="1"/>
  <c r="K150" i="1"/>
  <c r="K149" i="1" s="1"/>
  <c r="K148" i="1" s="1"/>
  <c r="L147" i="1"/>
  <c r="L146" i="1" s="1"/>
  <c r="L145" i="1" s="1"/>
  <c r="K147" i="1"/>
  <c r="K146" i="1" s="1"/>
  <c r="K145" i="1" s="1"/>
  <c r="L144" i="1"/>
  <c r="L143" i="1" s="1"/>
  <c r="L142" i="1" s="1"/>
  <c r="K144" i="1"/>
  <c r="K143" i="1" s="1"/>
  <c r="K142" i="1" s="1"/>
  <c r="L141" i="1"/>
  <c r="K141" i="1"/>
  <c r="L140" i="1"/>
  <c r="L139" i="1" s="1"/>
  <c r="K140" i="1"/>
  <c r="K139" i="1" s="1"/>
  <c r="L138" i="1"/>
  <c r="L137" i="1" s="1"/>
  <c r="L136" i="1" s="1"/>
  <c r="K138" i="1"/>
  <c r="K137" i="1" s="1"/>
  <c r="K136" i="1" s="1"/>
  <c r="L135" i="1"/>
  <c r="L134" i="1" s="1"/>
  <c r="L133" i="1" s="1"/>
  <c r="K135" i="1"/>
  <c r="K134" i="1" s="1"/>
  <c r="K133" i="1" s="1"/>
  <c r="L132" i="1"/>
  <c r="L131" i="1" s="1"/>
  <c r="K132" i="1"/>
  <c r="K131" i="1" s="1"/>
  <c r="L130" i="1"/>
  <c r="K130" i="1"/>
  <c r="K129" i="1" s="1"/>
  <c r="L129" i="1"/>
  <c r="L128" i="1" s="1"/>
  <c r="L126" i="1"/>
  <c r="L125" i="1" s="1"/>
  <c r="L124" i="1" s="1"/>
  <c r="K126" i="1"/>
  <c r="K125" i="1" s="1"/>
  <c r="K124" i="1" s="1"/>
  <c r="L123" i="1"/>
  <c r="L122" i="1" s="1"/>
  <c r="K123" i="1"/>
  <c r="K122" i="1"/>
  <c r="L121" i="1"/>
  <c r="L120" i="1" s="1"/>
  <c r="K121" i="1"/>
  <c r="K120" i="1"/>
  <c r="L118" i="1"/>
  <c r="L117" i="1" s="1"/>
  <c r="L116" i="1" s="1"/>
  <c r="K118" i="1"/>
  <c r="K117" i="1" s="1"/>
  <c r="K116" i="1" s="1"/>
  <c r="L115" i="1"/>
  <c r="L114" i="1" s="1"/>
  <c r="L113" i="1" s="1"/>
  <c r="K115" i="1"/>
  <c r="K114" i="1" s="1"/>
  <c r="K113" i="1" s="1"/>
  <c r="L112" i="1"/>
  <c r="K112" i="1"/>
  <c r="K111" i="1" s="1"/>
  <c r="K110" i="1" s="1"/>
  <c r="L111" i="1"/>
  <c r="L110" i="1" s="1"/>
  <c r="L109" i="1"/>
  <c r="L108" i="1" s="1"/>
  <c r="L107" i="1" s="1"/>
  <c r="K109" i="1"/>
  <c r="K108" i="1"/>
  <c r="K107" i="1" s="1"/>
  <c r="L106" i="1"/>
  <c r="L105" i="1" s="1"/>
  <c r="K106" i="1"/>
  <c r="K105" i="1" s="1"/>
  <c r="L104" i="1"/>
  <c r="K104" i="1"/>
  <c r="K103" i="1" s="1"/>
  <c r="K102" i="1" s="1"/>
  <c r="L103" i="1"/>
  <c r="L100" i="1"/>
  <c r="K100" i="1"/>
  <c r="K99" i="1" s="1"/>
  <c r="K98" i="1" s="1"/>
  <c r="L99" i="1"/>
  <c r="L98" i="1" s="1"/>
  <c r="L97" i="1"/>
  <c r="L96" i="1" s="1"/>
  <c r="L95" i="1" s="1"/>
  <c r="K97" i="1"/>
  <c r="K96" i="1"/>
  <c r="K95" i="1" s="1"/>
  <c r="L94" i="1"/>
  <c r="L93" i="1" s="1"/>
  <c r="L92" i="1" s="1"/>
  <c r="K94" i="1"/>
  <c r="K93" i="1" s="1"/>
  <c r="K92" i="1" s="1"/>
  <c r="L91" i="1"/>
  <c r="L90" i="1" s="1"/>
  <c r="K91" i="1"/>
  <c r="K90" i="1" s="1"/>
  <c r="L89" i="1"/>
  <c r="L88" i="1" s="1"/>
  <c r="K89" i="1"/>
  <c r="K88" i="1" s="1"/>
  <c r="K87" i="1" s="1"/>
  <c r="K86" i="1" s="1"/>
  <c r="L84" i="1"/>
  <c r="K84" i="1"/>
  <c r="K83" i="1" s="1"/>
  <c r="L83" i="1"/>
  <c r="L82" i="1"/>
  <c r="K82" i="1"/>
  <c r="K81" i="1" s="1"/>
  <c r="L81" i="1"/>
  <c r="L80" i="1"/>
  <c r="K80" i="1"/>
  <c r="L79" i="1"/>
  <c r="K79" i="1"/>
  <c r="L78" i="1"/>
  <c r="L77" i="1" s="1"/>
  <c r="L76" i="1" s="1"/>
  <c r="L75" i="1" s="1"/>
  <c r="K78" i="1"/>
  <c r="K77" i="1" s="1"/>
  <c r="K76" i="1" s="1"/>
  <c r="K75" i="1" s="1"/>
  <c r="L74" i="1"/>
  <c r="K74" i="1"/>
  <c r="K73" i="1" s="1"/>
  <c r="K72" i="1" s="1"/>
  <c r="L73" i="1"/>
  <c r="L72" i="1" s="1"/>
  <c r="L71" i="1"/>
  <c r="L70" i="1" s="1"/>
  <c r="L69" i="1" s="1"/>
  <c r="K71" i="1"/>
  <c r="K70" i="1"/>
  <c r="K69" i="1" s="1"/>
  <c r="L68" i="1"/>
  <c r="L67" i="1" s="1"/>
  <c r="L66" i="1" s="1"/>
  <c r="K68" i="1"/>
  <c r="K67" i="1" s="1"/>
  <c r="K66" i="1" s="1"/>
  <c r="L65" i="1"/>
  <c r="L64" i="1" s="1"/>
  <c r="K65" i="1"/>
  <c r="K64" i="1" s="1"/>
  <c r="L63" i="1"/>
  <c r="L62" i="1" s="1"/>
  <c r="K63" i="1"/>
  <c r="K62" i="1" s="1"/>
  <c r="K61" i="1" s="1"/>
  <c r="L59" i="1"/>
  <c r="L58" i="1" s="1"/>
  <c r="L57" i="1" s="1"/>
  <c r="K59" i="1"/>
  <c r="K58" i="1"/>
  <c r="K57" i="1" s="1"/>
  <c r="L56" i="1"/>
  <c r="L55" i="1" s="1"/>
  <c r="L54" i="1" s="1"/>
  <c r="K56" i="1"/>
  <c r="K55" i="1" s="1"/>
  <c r="K54" i="1" s="1"/>
  <c r="L53" i="1"/>
  <c r="L52" i="1" s="1"/>
  <c r="L51" i="1" s="1"/>
  <c r="K53" i="1"/>
  <c r="K52" i="1"/>
  <c r="K51" i="1" s="1"/>
  <c r="L50" i="1"/>
  <c r="K50" i="1"/>
  <c r="K49" i="1" s="1"/>
  <c r="K48" i="1" s="1"/>
  <c r="L49" i="1"/>
  <c r="L48" i="1" s="1"/>
  <c r="L47" i="1"/>
  <c r="L46" i="1" s="1"/>
  <c r="L45" i="1" s="1"/>
  <c r="K47" i="1"/>
  <c r="K46" i="1" s="1"/>
  <c r="K45" i="1" s="1"/>
  <c r="L44" i="1"/>
  <c r="K44" i="1"/>
  <c r="K43" i="1" s="1"/>
  <c r="K42" i="1" s="1"/>
  <c r="L43" i="1"/>
  <c r="L42" i="1" s="1"/>
  <c r="L41" i="1"/>
  <c r="L40" i="1" s="1"/>
  <c r="K41" i="1"/>
  <c r="K40" i="1"/>
  <c r="L39" i="1"/>
  <c r="L38" i="1" s="1"/>
  <c r="K39" i="1"/>
  <c r="K38" i="1" s="1"/>
  <c r="L36" i="1"/>
  <c r="K36" i="1"/>
  <c r="K35" i="1" s="1"/>
  <c r="L35" i="1"/>
  <c r="L34" i="1"/>
  <c r="K34" i="1"/>
  <c r="K32" i="1" s="1"/>
  <c r="L33" i="1"/>
  <c r="L32" i="1" s="1"/>
  <c r="L31" i="1" s="1"/>
  <c r="K33" i="1"/>
  <c r="L29" i="1"/>
  <c r="L28" i="1" s="1"/>
  <c r="L27" i="1" s="1"/>
  <c r="K29" i="1"/>
  <c r="K28" i="1"/>
  <c r="K27" i="1" s="1"/>
  <c r="L26" i="1"/>
  <c r="K26" i="1"/>
  <c r="K25" i="1" s="1"/>
  <c r="K24" i="1" s="1"/>
  <c r="L25" i="1"/>
  <c r="L24" i="1" s="1"/>
  <c r="L23" i="1"/>
  <c r="L22" i="1" s="1"/>
  <c r="K23" i="1"/>
  <c r="K22" i="1"/>
  <c r="L21" i="1"/>
  <c r="L20" i="1" s="1"/>
  <c r="K21" i="1"/>
  <c r="K20" i="1" s="1"/>
  <c r="L18" i="1"/>
  <c r="K18" i="1"/>
  <c r="L17" i="1"/>
  <c r="L16" i="1" s="1"/>
  <c r="L15" i="1" s="1"/>
  <c r="K17" i="1"/>
  <c r="K16" i="1"/>
  <c r="K15" i="1" s="1"/>
  <c r="L14" i="1"/>
  <c r="L13" i="1" s="1"/>
  <c r="L12" i="1" s="1"/>
  <c r="K14" i="1"/>
  <c r="K13" i="1" s="1"/>
  <c r="K12" i="1" s="1"/>
  <c r="L228" i="1" l="1"/>
  <c r="K456" i="1"/>
  <c r="K455" i="1" s="1"/>
  <c r="K215" i="1"/>
  <c r="K214" i="1" s="1"/>
  <c r="K252" i="1"/>
  <c r="K246" i="1" s="1"/>
  <c r="K245" i="1" s="1"/>
  <c r="K31" i="1"/>
  <c r="K119" i="1"/>
  <c r="K101" i="1" s="1"/>
  <c r="L127" i="1"/>
  <c r="K355" i="1"/>
  <c r="K354" i="1" s="1"/>
  <c r="K353" i="1" s="1"/>
  <c r="L497" i="1"/>
  <c r="L493" i="1" s="1"/>
  <c r="K201" i="1"/>
  <c r="K198" i="1" s="1"/>
  <c r="K192" i="1" s="1"/>
  <c r="K259" i="1"/>
  <c r="K258" i="1" s="1"/>
  <c r="L266" i="1"/>
  <c r="K332" i="1"/>
  <c r="K331" i="1" s="1"/>
  <c r="L389" i="1"/>
  <c r="K392" i="1"/>
  <c r="L399" i="1"/>
  <c r="K411" i="1"/>
  <c r="K410" i="1" s="1"/>
  <c r="L414" i="1"/>
  <c r="L446" i="1"/>
  <c r="L445" i="1" s="1"/>
  <c r="L450" i="1"/>
  <c r="L449" i="1" s="1"/>
  <c r="L426" i="1" s="1"/>
  <c r="L425" i="1" s="1"/>
  <c r="L475" i="1"/>
  <c r="K60" i="1"/>
  <c r="K388" i="1"/>
  <c r="K387" i="1" s="1"/>
  <c r="K386" i="1" s="1"/>
  <c r="K502" i="1"/>
  <c r="L102" i="1"/>
  <c r="L215" i="1"/>
  <c r="L214" i="1" s="1"/>
  <c r="L247" i="1"/>
  <c r="K366" i="1"/>
  <c r="K365" i="1" s="1"/>
  <c r="K364" i="1" s="1"/>
  <c r="K363" i="1" s="1"/>
  <c r="L481" i="1"/>
  <c r="L480" i="1" s="1"/>
  <c r="K19" i="1"/>
  <c r="K11" i="1" s="1"/>
  <c r="L37" i="1"/>
  <c r="L30" i="1" s="1"/>
  <c r="L61" i="1"/>
  <c r="L60" i="1" s="1"/>
  <c r="L87" i="1"/>
  <c r="L86" i="1" s="1"/>
  <c r="L192" i="1"/>
  <c r="K228" i="1"/>
  <c r="K128" i="1"/>
  <c r="K127" i="1" s="1"/>
  <c r="K163" i="1"/>
  <c r="K173" i="1"/>
  <c r="L11" i="1"/>
  <c r="L19" i="1"/>
  <c r="K37" i="1"/>
  <c r="K30" i="1" s="1"/>
  <c r="L101" i="1"/>
  <c r="L119" i="1"/>
  <c r="L163" i="1"/>
  <c r="L173" i="1"/>
  <c r="K319" i="1"/>
  <c r="K426" i="1"/>
  <c r="K425" i="1" s="1"/>
  <c r="L252" i="1"/>
  <c r="L289" i="1"/>
  <c r="L272" i="1" s="1"/>
  <c r="L319" i="1"/>
  <c r="L342" i="1"/>
  <c r="L338" i="1" s="1"/>
  <c r="L354" i="1"/>
  <c r="L353" i="1" s="1"/>
  <c r="L259" i="1"/>
  <c r="L258" i="1" s="1"/>
  <c r="L388" i="1"/>
  <c r="L466" i="1"/>
  <c r="K480" i="1"/>
  <c r="L503" i="1"/>
  <c r="L502" i="1" s="1"/>
  <c r="K466" i="1"/>
  <c r="K289" i="1"/>
  <c r="K272" i="1" s="1"/>
  <c r="K271" i="1" s="1"/>
  <c r="L310" i="1"/>
  <c r="K342" i="1"/>
  <c r="K338" i="1" s="1"/>
  <c r="L365" i="1"/>
  <c r="L364" i="1" s="1"/>
  <c r="L363" i="1" s="1"/>
  <c r="L271" i="1" l="1"/>
  <c r="K85" i="1"/>
  <c r="L246" i="1"/>
  <c r="L245" i="1" s="1"/>
  <c r="L387" i="1"/>
  <c r="L386" i="1" s="1"/>
  <c r="K10" i="1"/>
  <c r="L10" i="1"/>
  <c r="L85" i="1"/>
  <c r="L318" i="1"/>
  <c r="K318" i="1"/>
</calcChain>
</file>

<file path=xl/sharedStrings.xml><?xml version="1.0" encoding="utf-8"?>
<sst xmlns="http://schemas.openxmlformats.org/spreadsheetml/2006/main" count="3064" uniqueCount="428">
  <si>
    <t xml:space="preserve">Распределение бюджетных ассигнований на реализацию муниципальных программ Устюженского муниципального района и ведомственных целевых программ на 2021 год </t>
  </si>
  <si>
    <t>(тыс.рублей)</t>
  </si>
  <si>
    <t>Наименование</t>
  </si>
  <si>
    <t>КЦСР</t>
  </si>
  <si>
    <t>ГРБС</t>
  </si>
  <si>
    <t>РЗ</t>
  </si>
  <si>
    <t>ПР</t>
  </si>
  <si>
    <t>КВР</t>
  </si>
  <si>
    <t>2021 год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</si>
  <si>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</si>
  <si>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01</t>
  </si>
  <si>
    <t>0</t>
  </si>
  <si>
    <t>00</t>
  </si>
  <si>
    <t>00000</t>
  </si>
  <si>
    <t>Подпрограмма "Развитие дошкольного образования в Устюженском муниципальном районе на 2019-2023 годы"</t>
  </si>
  <si>
    <t>1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</si>
  <si>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</si>
  <si>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Обеспечение дошкольного образования и общеобразовательного процесса в муниципальных образовательных организациях</t>
  </si>
  <si>
    <t>72010</t>
  </si>
  <si>
    <t>Субсидии бюджетным учреждениям</t>
  </si>
  <si>
    <t>07</t>
  </si>
  <si>
    <t>610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</si>
  <si>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</si>
  <si>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02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</si>
  <si>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</si>
  <si>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72020</t>
  </si>
  <si>
    <t>Социальные выплаты гражданам, кроме публичных нормативных обязательств</t>
  </si>
  <si>
    <t>10</t>
  </si>
  <si>
    <t>04</t>
  </si>
  <si>
    <t>320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</si>
  <si>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</si>
  <si>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>03</t>
  </si>
  <si>
    <t>Расходы на обеспечение деятельности (оказание услуг) дошкольных образовательных учреждений</t>
  </si>
  <si>
    <t>16590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</si>
  <si>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для достижения целевых показателей</t>
  </si>
  <si>
    <t>70030</t>
  </si>
  <si>
    <t>Основное мероприятие "Проектно-сметная документация, экспертиза, техническое сопровождение"</t>
  </si>
  <si>
    <t>Разработка проектно-сметной документации</t>
  </si>
  <si>
    <t xml:space="preserve">Основное мероприятие "Капитальный ремонт объектов социальной и коммунальной инфраструктур муниципальной собственности" </t>
  </si>
  <si>
    <t>08</t>
  </si>
  <si>
    <t>Капитальный ремонт  и ремонт зданий дошкольных образовательных организаций</t>
  </si>
  <si>
    <t>S1720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</si>
  <si>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</si>
  <si>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>2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</si>
  <si>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</si>
  <si>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 xml:space="preserve">  </t>
  </si>
  <si>
    <t>Иные закупки товаров, работ и услуг для государственных (муниципальных) нужд</t>
  </si>
  <si>
    <t>09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</si>
  <si>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</si>
  <si>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53031</t>
  </si>
  <si>
    <t>Основное мероприятие "Обеспечение условий для функционирования муниципальных общеобразовательных организаций района"</t>
  </si>
  <si>
    <t>Расходы на обеспечение деятельности (оказание услуг) муниципальных учреждений</t>
  </si>
  <si>
    <t>13590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</si>
  <si>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</si>
  <si>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Основное мероприятие "Предоставление единовременных выплат педагогическим работникам, проживающим и работающим в сельской местности"</t>
  </si>
  <si>
    <t>06</t>
  </si>
  <si>
    <t>Основное мероприятие "Капитальный ремонт объектов социальной и коммунальной инфраструктуры муниципальной собственности, реконструкция, капитальный ремонт и строительство общеобразовательных организаций"</t>
  </si>
  <si>
    <t>11</t>
  </si>
  <si>
    <t>Строительство, реконструкцию, капитальный ремонт и ремонт общеобразовательных организаций (капитальный ремонт МБОУ "Средняя школа № 2")</t>
  </si>
  <si>
    <t>S3260</t>
  </si>
  <si>
    <t>Основное мероприятие " 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</si>
  <si>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17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</si>
  <si>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</si>
  <si>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L3041</t>
  </si>
  <si>
    <t>546</t>
  </si>
  <si>
    <t>Основное мероприятие "Реализация регионального проекта "Современная школа"</t>
  </si>
  <si>
    <t>E1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</si>
  <si>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</si>
  <si>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51690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</si>
  <si>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</si>
  <si>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3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</si>
  <si>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</si>
  <si>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15590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</si>
  <si>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</si>
  <si>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расходы на реализацию системы персонифицированного финансирования дополнительного образования детей</t>
  </si>
  <si>
    <t>00120</t>
  </si>
  <si>
    <t>Субсидии некоммерческим организациям (за исключением государственных (муниципальных) учреждений)</t>
  </si>
  <si>
    <t>Основное мероприятие "Организация отдыха детей и молодёжи в каникулярное время с дневным пребыванием"</t>
  </si>
  <si>
    <t>Организация летнего отдыха в каникулярное время</t>
  </si>
  <si>
    <t>00210</t>
  </si>
  <si>
    <t>Основное мероприятие "Проведение мероприятий по организации временного трудоустройства подростков в возрасте от 14 до 18 лет в свободное от учебы время"</t>
  </si>
  <si>
    <t>Организация временного трудоустройства подростков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</si>
  <si>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</si>
  <si>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4</t>
  </si>
  <si>
    <t>Основное мероприятие "Обеспечение создания условий для реализации Программы"</t>
  </si>
  <si>
    <t>Расходы на обеспечение функций органов местного самоуправления</t>
  </si>
  <si>
    <t>00190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</si>
  <si>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</si>
  <si>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</si>
  <si>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Поощрение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</si>
  <si>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55490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</si>
  <si>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</si>
  <si>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Подпрограмма "Дополнительное образование детей в сфере культуры"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</si>
  <si>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</si>
  <si>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</si>
  <si>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112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</si>
  <si>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</si>
  <si>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</si>
  <si>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</si>
  <si>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"Реализация регионального проекта "Культурная среда"</t>
  </si>
  <si>
    <t xml:space="preserve">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</si>
  <si>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</si>
  <si>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55190</t>
  </si>
  <si>
    <t>Подпрограмма "Библиотечно-информационное обслуживание населения"</t>
  </si>
  <si>
    <t>Основное мероприятие "Организация библиотечного обслуживания населения"</t>
  </si>
  <si>
    <t>Учреждения культуры (Библиотеки)</t>
  </si>
  <si>
    <t>03590</t>
  </si>
  <si>
    <t>Основное мероприятие "Расходы на  обеспечение развития и укрепления материально-технической базы сельских библиотек"</t>
  </si>
  <si>
    <t>Расходы на  обеспечение развития и укрепления материально-технической базы сельских библиотек, приобретение оборудования</t>
  </si>
  <si>
    <t>S1900</t>
  </si>
  <si>
    <t>Основное мероприятие "Комплектование библиотечных фондов"</t>
  </si>
  <si>
    <t>Комплектование книжных фондов муниципальных библиотек</t>
  </si>
  <si>
    <t>74090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</si>
  <si>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</si>
  <si>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</si>
  <si>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05280</t>
  </si>
  <si>
    <t>Основное мероприятие "Проведение ремонтных работ здания"</t>
  </si>
  <si>
    <t>Противоаварийные и ремонтные работы на объекте культурного наследия федерального значения "Усадьба Поздеева 2-я пол. XIX века"</t>
  </si>
  <si>
    <t>03591</t>
  </si>
  <si>
    <t>Проведение ремонтных работ здания сельской библиотеки</t>
  </si>
  <si>
    <t>Основное мероприятие "Реализация регионального проекта "Творческие люди"</t>
  </si>
  <si>
    <t>А2</t>
  </si>
  <si>
    <t>Поддержка лучших сельских учреждений культуры и лучших сельских работников</t>
  </si>
  <si>
    <t>55192</t>
  </si>
  <si>
    <t>Подпрограмма "Организация досуга и обеспечение жителей района услугами организаций культуры"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</si>
  <si>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</si>
  <si>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Учреждения культуры (Дома культуры)</t>
  </si>
  <si>
    <t>01590</t>
  </si>
  <si>
    <t>Основное мероприятие "Материально-техническое оснащение учреждений культурно-досугового типа"</t>
  </si>
  <si>
    <t>Расходы на обеспечение развития и укрепления материально-технической базы муниципальных домов культуры</t>
  </si>
  <si>
    <t>А1</t>
  </si>
  <si>
    <t xml:space="preserve">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</si>
  <si>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>S1800</t>
  </si>
  <si>
    <t xml:space="preserve">Основное мероприятие "Осуществление отдельных полномочий  муниципальных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</si>
  <si>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</si>
  <si>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мероприятие: Капитальный ремонт объектов социальной и коммунальной инфраструктуры муниципальной собственности</t>
  </si>
  <si>
    <t>Капитальный ремонт объектов социальной и коммунальной инфраструктуры муниципальной собственности</t>
  </si>
  <si>
    <t>05</t>
  </si>
  <si>
    <t>Подпрограмма "Музейное обслуживание населения"</t>
  </si>
  <si>
    <t>Основное мероприятие "Сохранение, пополнение и популяризация музейных предметов и музейных фондов"</t>
  </si>
  <si>
    <t>Учреждения культуры (Музеи)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</si>
  <si>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</si>
  <si>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</si>
  <si>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</si>
  <si>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Основное мероприятие "Проведение инженерных изысканий, проектно-сметная документация, экспертиза"</t>
  </si>
  <si>
    <t>Расходы на разработку проектно-сметной документации, проведение инженерных изысканий и экспертизу</t>
  </si>
  <si>
    <t>Подпрограмма "Развитие туризма"</t>
  </si>
  <si>
    <t>5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</si>
  <si>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</si>
  <si>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Мероприятия в области туризма</t>
  </si>
  <si>
    <t>01611</t>
  </si>
  <si>
    <t>12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</si>
  <si>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</si>
  <si>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Основное мероприятие "Информационно-рекламное продвижение, научно-методическое и кадровое обеспечение туризма"</t>
  </si>
  <si>
    <t>Подпрограмма "Реализация молодежной политики"</t>
  </si>
  <si>
    <t>6</t>
  </si>
  <si>
    <t>Основное мероприятие "Организация и проведение социально значимых мероприятий"</t>
  </si>
  <si>
    <t>Организация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</si>
  <si>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</si>
  <si>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</si>
  <si>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</si>
  <si>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</si>
  <si>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>Основное мероприятие "Организация труда и летнего отдыха молодежи"</t>
  </si>
  <si>
    <t>Основное мероприятие "Обеспечение жильем молодых семей"</t>
  </si>
  <si>
    <t>предоставление социальных выплат молодым семьям</t>
  </si>
  <si>
    <t xml:space="preserve"> L4970</t>
  </si>
  <si>
    <t xml:space="preserve">Социальные выплаты гражданам, кроме публичных нормативных социальных выплат </t>
  </si>
  <si>
    <t>Подпрограмма "Развитие физической культуры и спорта"</t>
  </si>
  <si>
    <t>7</t>
  </si>
  <si>
    <t>Основное мероприятие "Популизация физической культуры и спорта, и здорового образа жизни"</t>
  </si>
  <si>
    <t>Мероприятия в области спорта и физической культуры</t>
  </si>
  <si>
    <t>00490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</si>
  <si>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</si>
  <si>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S1760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</si>
  <si>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</si>
  <si>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</si>
  <si>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Основное мероприятие "Осуществление отдельных полномочий  муниципальных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</si>
  <si>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</si>
  <si>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Основное мероприятие "Проектно-сметная документация, экспертиза, техническое сопровождение "</t>
  </si>
  <si>
    <t>Выполнение комплекса инженерных изысканий и разработка проектно-сметной документации по объекту "Физкультурно-оздоровительный комплекс в г. Устюжна Вологодской области" (привязка экономически эффективной проектной документации повторного использования)</t>
  </si>
  <si>
    <t>00491</t>
  </si>
  <si>
    <t>116</t>
  </si>
  <si>
    <t>Основное мероприятие "Материально-техническое обеспечение учреждения спорта"</t>
  </si>
  <si>
    <t xml:space="preserve"> расходы на обеспечение развития и укрепления материально-технической базы</t>
  </si>
  <si>
    <t>Подпрограмма "Обеспечение условий реализации муниципальной программы"</t>
  </si>
  <si>
    <t>8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</si>
  <si>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</si>
  <si>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</si>
  <si>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Иные закупки товаров, работ и услуг для обеспечения государственных (муниципальных) нужд</t>
  </si>
  <si>
    <t>Муниципальная программа " Формирование современной городской среды на территории Устюженского муниципального района на 2018-2024 годы"</t>
  </si>
  <si>
    <t>19</t>
  </si>
  <si>
    <t>Основное мероприятие "Благоустройство общественных территорий в Устюженском муниципальном районе"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</si>
  <si>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</si>
  <si>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F2</t>
  </si>
  <si>
    <t>55552</t>
  </si>
  <si>
    <t>Муниципальная программа "Комплексное развитие сельских территорий Устюженского муниципального района Вологодской области на 2020-2022 годы"</t>
  </si>
  <si>
    <t>20</t>
  </si>
  <si>
    <t>Подпрограмма "Создание условий для обеспечения доступным и комфортным жильем сельского населения Устюженского муниципального района Вологодской области на 2020-2022 годы"</t>
  </si>
  <si>
    <t>Основное мероприятие "Улучшение жилищных условий граждан, проживающих на сельских территориях"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</si>
  <si>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</si>
  <si>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 L5764</t>
  </si>
  <si>
    <t>Подпрограмма "Развитие кадрового потенциала на сельских территориях Устюженского муниципального района Вологодской области на 2020-2022 годы"</t>
  </si>
  <si>
    <t>Основное мероприятие  "Проведение мероприятий по поощрению и популизации достижений в сфере сельского хозяйства района"</t>
  </si>
  <si>
    <t>Поощрение в смотрах-конкурсах</t>
  </si>
  <si>
    <t>02250</t>
  </si>
  <si>
    <t>13</t>
  </si>
  <si>
    <t>Подпрограмма " Создание и развитие инфраструктуры сельских территорий Устюженского муниципального района Вологодской области на 2020-2022 годы"</t>
  </si>
  <si>
    <t>Основное мероприятие "Развитие социальной и инженерной инфраструктуры на сельских территориях района"</t>
  </si>
  <si>
    <t>Капитальный ремонт сетей водоснабжения в д. Долоцкое (разработка ПСД)</t>
  </si>
  <si>
    <t>02252</t>
  </si>
  <si>
    <t>Строительство Дома культуры в поселке им. Желябова СП Желябовское (разработка ПСД)</t>
  </si>
  <si>
    <t>02253</t>
  </si>
  <si>
    <t>Проведение археологических изысканий земельного участка на реконструкцию здания детского сада с пристройкой учебных классов общеобразовательной школы и спортивного зала по адресу: Вологодская обл., Устюженский р-н, д. Долоцкое, ул. Центральная, 7</t>
  </si>
  <si>
    <t>02255</t>
  </si>
  <si>
    <t>Муниципальная программа "Управление муниципальными финансами Устюженского муниципального района на 2021-2025 годы"</t>
  </si>
  <si>
    <t>21</t>
  </si>
  <si>
    <t>Подпрограмма "Межбюджетные отношения в Устюженском муниципальном районе"</t>
  </si>
  <si>
    <t>Основное мероприятие "Выравнивание бюджетной обеспеченности муниципальных образований, входящих в состав района"</t>
  </si>
  <si>
    <t>Дотации на выравнивание бюджетной обеспеченности муниципальных образований (поселений) района</t>
  </si>
  <si>
    <t>01401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</si>
  <si>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</si>
  <si>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</si>
  <si>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</si>
  <si>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72220</t>
  </si>
  <si>
    <t>Основное мероприятие "Предоставление мер по обеспечению сбалансированности бюджетов муниципальных образований района "</t>
  </si>
  <si>
    <t>Дотации на поддержку мер по обеспечению сбалансированности  муниципальных образований (поселений) района</t>
  </si>
  <si>
    <t>01501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</si>
  <si>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</si>
  <si>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</si>
  <si>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</si>
  <si>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Основное мероприятие " Обеспечение деятельности финансового управления как ответственного исполнителя Программы, включая организацию и осуществление контроля за соблюдением законодательства Российской Федерации при использовании средств местного бюджета района "</t>
  </si>
  <si>
    <t>Расходы на обеспечение функций государственных (муниципальных) органов</t>
  </si>
  <si>
    <t>Выполнение полномочий муниципальных образований района в соответствии с заключенными соглашениями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</si>
  <si>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</si>
  <si>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22</t>
  </si>
  <si>
    <t>Подпрограмма "Охрана окружающей среды на территории Устюженского муниципального района на 2021-2025 годы"</t>
  </si>
  <si>
    <t>Основное мероприятие "Организация системы обращения с отходами, в том числе с ТКО, на территории Устюженского муниципального района"</t>
  </si>
  <si>
    <t>Расходы на природноохранные мероприятия</t>
  </si>
  <si>
    <t>01400</t>
  </si>
  <si>
    <t>240</t>
  </si>
  <si>
    <t>Основное мероприятие "Ликвидация несанкционированных свалок на территории района</t>
  </si>
  <si>
    <t xml:space="preserve">Основное мероприятие "Сохранение и предотвращение загрязнения водных объектов бассейна р. Волга, расположенных на территории сельских поселений Устюженского муниципального района" 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</si>
  <si>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</si>
  <si>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Иные межбюджетные трансферты</t>
  </si>
  <si>
    <t>555</t>
  </si>
  <si>
    <t>Основное мероприятие "Контроль качества питьевой воды из источников нецентрализованного водоснабжения (общественных колодцев) на территории сельских поселений Устюженского муниципального района</t>
  </si>
  <si>
    <t>Основное мероприятие "Мероприятия по очистке питьевой воды в Устюженском муниципальном районе (г. Устюжна)</t>
  </si>
  <si>
    <t>Разработка проектно-сметной документации по объекту "Мероприятия по очистке питьевой воды в Устюженском муниципальном районе (г. Устюжна) (2 этап - Реконструкция водовода, строительство дюкера и магистральных сетей водоснабжения левобережной части г. Устюжна)"</t>
  </si>
  <si>
    <t>S3040</t>
  </si>
  <si>
    <t>Установление зон санитарной охраны подземного водозабора (артезианские скважины №№ 2836, 2835-А, 2836-А)</t>
  </si>
  <si>
    <t>01402</t>
  </si>
  <si>
    <t>Разработка технического задания на 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</si>
  <si>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01403</t>
  </si>
  <si>
    <t>Государственная экспертиза  проектной документации в форме экспертного сопровождения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</si>
  <si>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01405</t>
  </si>
  <si>
    <t>Основное мероприятие " Реализация проекта "Зеленый регион"</t>
  </si>
  <si>
    <t>Основное мероприятие "Разработка проекта границ зон санитарной охраны источников водоснабжения"</t>
  </si>
  <si>
    <t>Основное мероприятие "Мероприятия по исполнению решения суда"</t>
  </si>
  <si>
    <t>Строительство и реконструкция (модернизация) объектов питьевого водоснабжения в рамках регионального проекта "Чистая вода"</t>
  </si>
  <si>
    <t>F5</t>
  </si>
  <si>
    <t>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</si>
  <si>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52430</t>
  </si>
  <si>
    <t>Бюджетные инвестиции</t>
  </si>
  <si>
    <t xml:space="preserve">Подпрограмма "Обеспечение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</si>
  <si>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Основное мероприятие "Осуществление регионального государственного экологического контроля на территории Устюженского муниципального района"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</si>
  <si>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 за счет единой субвенции</t>
  </si>
  <si>
    <t>72314</t>
  </si>
  <si>
    <t>120</t>
  </si>
  <si>
    <t>Основное мероприятие "Осуществление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на территории Устюженского муниципального района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</si>
  <si>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</si>
  <si>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</si>
  <si>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Муниципальная программа "Управление муниципальным имуществом Устюженского муниципального района и земельными ресурсами района на период 2021-2025 годы"</t>
  </si>
  <si>
    <t>23</t>
  </si>
  <si>
    <t>Подпрограмма "Совершенствование системы учета, управления, распоряжения и использования объектов муниципального имущества Устюженского муниципального района»</t>
  </si>
  <si>
    <t>Основное мероприятие "Обеспечение содержания муниципального имущества, проведение работ по улучшению муниципального имущества"</t>
  </si>
  <si>
    <t xml:space="preserve"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документации, страхование муниципального имущества    </t>
  </si>
  <si>
    <t>01510</t>
  </si>
  <si>
    <t>545</t>
  </si>
  <si>
    <t>Оплата коммунальных услуг пустующих жилых и нежилых помещений, находящихся в муниципальной собственности района</t>
  </si>
  <si>
    <t>01520</t>
  </si>
  <si>
    <t>Основное мероприятие "Оформление технических планов и паспортов на объекты имущества"</t>
  </si>
  <si>
    <t>Оформление технических планов и паспортов на объекты имущества</t>
  </si>
  <si>
    <t>01500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</si>
  <si>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</si>
  <si>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Проведение работ по оценке стоимости аренды, продажи или залоговой стоимости объектов, публикация информации в средствах массовой информации</t>
  </si>
  <si>
    <t>Основное мероприятие "Выполнение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наследия"</t>
  </si>
  <si>
    <t>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</t>
  </si>
  <si>
    <t>Основное мероприятие "Инвентаризация объектов муниципальной собственности"</t>
  </si>
  <si>
    <t>Проведение аудиторской проверки</t>
  </si>
  <si>
    <t>Подпрограмма "Обеспечение рационального и эффективного использования земельных ресурсов, находящихся в собственности Устюженского муниципального района, а также земельных ресурсов, находящихся в государственной неразграниченной собственности, которые расположены на территории района"</t>
  </si>
  <si>
    <t>Основное мероприятие "Организация проведения комплексных кадастровых работ на территории района"</t>
  </si>
  <si>
    <t>Мероприятия, направленные на проведение комплексных кадастровых работ</t>
  </si>
  <si>
    <t>Основное мероприятие "Выполнение кадастровых работ в отношении земельных участков"</t>
  </si>
  <si>
    <t xml:space="preserve">Предоставление земельных участков, в отношении которых принято решение о предоставлении их на торгах </t>
  </si>
  <si>
    <t>Обеспечение земельными участками  бесплатно в собственность граждан имеющих трех и более детей</t>
  </si>
  <si>
    <t>Формирование земельных участков для муниципальных нужд</t>
  </si>
  <si>
    <t>01540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</si>
  <si>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</si>
  <si>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Р1</t>
  </si>
  <si>
    <t>расходы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</si>
  <si>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72300</t>
  </si>
  <si>
    <t>Подпрограмма "Обеспечение реализации муниципальной программы 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</si>
  <si>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</si>
  <si>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</si>
  <si>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850</t>
  </si>
  <si>
    <t>Муниципальная программа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</si>
  <si>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24</t>
  </si>
  <si>
    <t>Подпрограмма "Развитие автомобильных дорог общего пользования местного значения в границах Устюженского муниципального района на 2021-2025 годы"</t>
  </si>
  <si>
    <t>Основное мероприятие "Капитальный ремонт и ремонт автомобильных дорог (включая искусственные сооружения на них ) общего пользования местного значения"</t>
  </si>
  <si>
    <t>Ремонт и капитальный ремонт автомобильных дорог и искусственных сооружений за счет средств Дорожного фонда района</t>
  </si>
  <si>
    <t>00701</t>
  </si>
  <si>
    <t>Иные закупки товаров, работ и услуг для муниципальных нужд</t>
  </si>
  <si>
    <t>540</t>
  </si>
  <si>
    <t>Расходы на осуществление дорожной деятельности в отношении автомобильных дорог общего пользования местного значения</t>
  </si>
  <si>
    <t>S1350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</si>
  <si>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</t>
  </si>
  <si>
    <t>S1360</t>
  </si>
  <si>
    <t xml:space="preserve">Основное мероприятие "Содержание автодорог общего пользования местного значения" </t>
  </si>
  <si>
    <t>Содержание автодорог общего пользования местного значения  вне границ населенных пунктов</t>
  </si>
  <si>
    <t>00702</t>
  </si>
  <si>
    <t>Содержание автодорог общего пользования местного значения в границах населенных пунктов</t>
  </si>
  <si>
    <t>00703</t>
  </si>
  <si>
    <t>Паспортизация автодорог местного значения</t>
  </si>
  <si>
    <t>00704</t>
  </si>
  <si>
    <t>Разработка Комплексной схемы организации дорожного движения Устюженского муниципального района</t>
  </si>
  <si>
    <t>00705</t>
  </si>
  <si>
    <t>Иные закупки товаров, работ и услуг для  муниципальных нужд</t>
  </si>
  <si>
    <t>Подпрограмма "Обеспечение транспортного обслуживания населения в границах Устюженского муниципального района на 2021-2025 годы"</t>
  </si>
  <si>
    <t>Основное мероприятие "Субсидия на организацию транспортного обслуживания населения на муниципальных маршрутах"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</si>
  <si>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</si>
  <si>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S1370</t>
  </si>
  <si>
    <t>Муниципальная программа "Комплексное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района на 2021-2025 годы"</t>
  </si>
  <si>
    <t>25</t>
  </si>
  <si>
    <t>Подпрограмма "Комплексное развитие систем коммунальной инфраструктуры Устюженского муниципального района на 2021-2025 годы"</t>
  </si>
  <si>
    <t>Основное мероприятие "Реализация мероприятий по обеспечению готовности объектов инженерной инфраструктуры к работе в осенне-зимний период"</t>
  </si>
  <si>
    <t>мероприятия по модернизации объектов коммунальной инфраструктуры</t>
  </si>
  <si>
    <t>00901</t>
  </si>
  <si>
    <t>Реализация мероприятий по строительству и ремонту источников нецентрализованного водоснабжения</t>
  </si>
  <si>
    <t>00902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</si>
  <si>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</si>
  <si>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00903</t>
  </si>
  <si>
    <t>Приобретение оборудования и материалов для выполнения работ по подключению дополнительной тепловой нагрузки к котельной "Центральная" г. Устюжна</t>
  </si>
  <si>
    <t>00904</t>
  </si>
  <si>
    <t>Основное мероприятие "Реализация мероприятий по обеспечению строительства, модернизации и капитального ремонта объектов инженерной инфраструктуры"</t>
  </si>
  <si>
    <t>Разработка проектно-сметной документации на строительство очистных сооружений канализации в г. Устюжна</t>
  </si>
  <si>
    <t>Разработка проектно-сметной документации по объекту "Строительство блочно-модульной котельной с тепловыми  сетями в поселке имени Желябова, Устюженского района, Вологодской области"</t>
  </si>
  <si>
    <t>Строительство антенно-мачтового сооружения связи в д. Зыково Устюженского района</t>
  </si>
  <si>
    <t>S1600</t>
  </si>
  <si>
    <t>410</t>
  </si>
  <si>
    <t>Технические задания на строительство, реконструкцию, капитальный ремонт и ремонт, на разработку проектно-сметной документации</t>
  </si>
  <si>
    <t>00905</t>
  </si>
  <si>
    <t>Оказание услуг строительного контроля при выполнении работ по строительству антенно-мачтового сооружения связи в д. Зыково</t>
  </si>
  <si>
    <t>00906</t>
  </si>
  <si>
    <t>Основное мероприятие "Мероприятия в рамках проекта "Народный бюджет"</t>
  </si>
  <si>
    <t>S2270</t>
  </si>
  <si>
    <t>Реализация проекта "Народный бюджет"</t>
  </si>
  <si>
    <t>Подпрограмма "Энергосбережение на территории Устюженского муниципального района на 2021-2025 годы"</t>
  </si>
  <si>
    <t>Основное мероприятие "Проведение энергетического обследования муниципальных бюджетных учреждений района"</t>
  </si>
  <si>
    <t>Проведение энергетического обследования муниципальных бюджетных учреждений района</t>
  </si>
  <si>
    <t>Основное мероприятие "Проведение энергоэффективных мероприятий на территории района"</t>
  </si>
  <si>
    <t>Оснащение котельных оборудованием, регулирующим количество тепловой энергии</t>
  </si>
  <si>
    <t>00908</t>
  </si>
  <si>
    <t>Подпрограмма "Обеспечение доступным и комфортным жильем населения на территории Устюженского муниципального района на 2021-2025 годы"</t>
  </si>
  <si>
    <t>Основное мероприятие "Создание условий для обеспечения доступным и комфортным жильем населения"</t>
  </si>
  <si>
    <t xml:space="preserve">Подготовка территории для строительства многоквартирных домов в рамках переселения из аварийных домов </t>
  </si>
  <si>
    <t>00907</t>
  </si>
  <si>
    <t>Муниципальная программа "Обеспечение профилактики правонарушений, безопасности населения и территории Устюженского муниципального района на 2021-2025 годы"</t>
  </si>
  <si>
    <t>26</t>
  </si>
  <si>
    <t>Подпрограмма "Профилактика преступлений и иных правонарушений"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</si>
  <si>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</si>
  <si>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Расходы на проведение мероприятий</t>
  </si>
  <si>
    <t>02030</t>
  </si>
  <si>
    <t>Основное мероприятие "Профилактика безнадзорности, правонарушений и преступлений несовершеннолетних"</t>
  </si>
  <si>
    <t>14</t>
  </si>
  <si>
    <t>Основное мероприятие "Проведение мероприятий, направленных на предупреждение экстремизма и терроризма."</t>
  </si>
  <si>
    <t>иные выплаты населению</t>
  </si>
  <si>
    <t>360</t>
  </si>
  <si>
    <t>Основное мероприятие " Развитие и обеспечение эксплуатации АПК "Безопасный город"</t>
  </si>
  <si>
    <t>Проведение мероприятий на внедрение и (или) эксплуатацию аппаратно-программного комплекса "Безопасный город"</t>
  </si>
  <si>
    <t>S1060</t>
  </si>
  <si>
    <t>Основное мероприятие "Обеспечение охраны общественного порядка с участием народных дружин"</t>
  </si>
  <si>
    <t>Основное мероприятие "Осуществление отдельных государственных полномочий в сфере административных отношений"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</si>
  <si>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единой субвенции</t>
  </si>
  <si>
    <t>72311</t>
  </si>
  <si>
    <t>Основное мероприятие "Обеспечение деятельности единой дежурно-диспетчерской службы Устюженского муниципального района (далее – ЕДДС)"</t>
  </si>
  <si>
    <t>01030</t>
  </si>
  <si>
    <t>Расходы на выплаты персоналу казенных учреждений</t>
  </si>
  <si>
    <t>110</t>
  </si>
  <si>
    <t>Подпрограмма "Безопасность дорожного движения"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</si>
  <si>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сопровождение"</t>
  </si>
  <si>
    <t>реализация мероприятий по предупреждению детского дорожно-транспортного травматизма</t>
  </si>
  <si>
    <t>S1450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</si>
  <si>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</si>
  <si>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</si>
  <si>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</si>
  <si>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</si>
  <si>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37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</si>
  <si>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</si>
  <si>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</si>
  <si>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</si>
  <si>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Развития мобильной торговли в малонаселенных и труднодоступных населенных пунктах</t>
  </si>
  <si>
    <t>S1250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</si>
  <si>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</si>
  <si>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</si>
  <si>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S1050</t>
  </si>
  <si>
    <t>ведомственная целевая программа "Создание условий для обеспечения деятельности МКУ "МФЦ Устюженского района"</t>
  </si>
  <si>
    <t>38</t>
  </si>
  <si>
    <t>Основное мероприятие "Расходы на обеспечение деятельности (оказание услуг) муниципальных учреждений"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</si>
  <si>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</si>
  <si>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72250</t>
  </si>
  <si>
    <t>00400</t>
  </si>
  <si>
    <t xml:space="preserve"> Основное мероприятие "Материально-техническое обеспечение деятельности"</t>
  </si>
  <si>
    <t>ведомственная целевая программа "Создание условий для обеспечения деятельности муниципального казенного учреждения "Центр бухгалтерского учета и отчетности"</t>
  </si>
  <si>
    <t>39</t>
  </si>
  <si>
    <t>00501</t>
  </si>
  <si>
    <t>Ведомственная целевая программа "Поддержка социально ориентированных некоммерческих организаций в Устюженском муниципальном районе" на 2020-2022 годы</t>
  </si>
  <si>
    <t>40</t>
  </si>
  <si>
    <t>Основное мероприятие "Финансовая поддержка общественных организаций ветеранов и инвалидов на осуществление уставной деятельности"</t>
  </si>
  <si>
    <t>Устюженское районное отделение Всероссийской общественной организации  ветеранов (пенсионеров) войны, труда, Вооруженных Сил и правоохранительных органов</t>
  </si>
  <si>
    <t>40301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</si>
  <si>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</si>
  <si>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Устюженская районная организация общероссийской общественной организации "Всероссийское общество инвалидов"</t>
  </si>
  <si>
    <t>40302</t>
  </si>
  <si>
    <t>Основное мероприятие  «Поддержка социально-ориентированных некоммерческих организаций»</t>
  </si>
  <si>
    <t>Предоставление на конкурсной основе безвозмездных субсидий социально-ориентированным некоммерческим организациям</t>
  </si>
  <si>
    <t>40701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</si>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</sst>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0000000"/>
    <numFmt numFmtId="166" formatCode="0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5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justify" vertical="center"/>
    </xf>
    <xf numFmtId="49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  <protection hidden="1"/>
    </xf>
    <xf numFmtId="4" fontId="1" fillId="0" borderId="7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8" xfId="1" applyNumberFormat="1" applyFont="1" applyFill="1" applyBorder="1" applyAlignment="1" applyProtection="1">
      <alignment horizontal="left" vertical="center" wrapText="1"/>
      <protection hidden="1"/>
    </xf>
    <xf numFmtId="164" fontId="1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4" borderId="0" xfId="0" applyFont="1" applyFill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Border="1"/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3" xfId="0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0" applyFont="1" applyFill="1" applyBorder="1"/>
    <xf numFmtId="49" fontId="1" fillId="0" borderId="17" xfId="0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2" xfId="0" applyFont="1" applyFill="1" applyBorder="1"/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3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left" wrapText="1"/>
      <protection hidden="1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5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5" fontId="1" fillId="0" borderId="18" xfId="1" applyNumberFormat="1" applyFont="1" applyFill="1" applyBorder="1" applyAlignment="1" applyProtection="1">
      <alignment wrapText="1"/>
      <protection hidden="1"/>
    </xf>
    <xf numFmtId="0" fontId="1" fillId="0" borderId="10" xfId="2" applyNumberFormat="1" applyFont="1" applyFill="1" applyBorder="1" applyAlignment="1" applyProtection="1">
      <alignment horizontal="left" vertical="center" wrapText="1"/>
      <protection hidden="1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" borderId="0" xfId="0" applyFont="1" applyFill="1"/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1" fillId="0" borderId="37" xfId="0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4" xfId="0" applyNumberFormat="1" applyFont="1" applyFill="1" applyBorder="1" applyAlignment="1"/>
    <xf numFmtId="0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" xfId="1" applyNumberFormat="1" applyFont="1" applyFill="1" applyBorder="1" applyAlignment="1" applyProtection="1">
      <alignment horizontal="left" wrapText="1"/>
      <protection hidden="1"/>
    </xf>
    <xf numFmtId="0" fontId="2" fillId="0" borderId="3" xfId="1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/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 applyProtection="1">
      <alignment horizontal="left" vertical="center" wrapText="1"/>
    </xf>
    <xf numFmtId="166" fontId="1" fillId="0" borderId="18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1" applyNumberFormat="1" applyFont="1" applyFill="1" applyBorder="1" applyAlignment="1" applyProtection="1">
      <alignment horizontal="left" wrapText="1"/>
      <protection hidden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2" fontId="1" fillId="0" borderId="0" xfId="0" applyNumberFormat="1" applyFont="1" applyFill="1"/>
  </cellXfs>
  <cellStyles count="3">
    <cellStyle name="Обычный" xfId="0" builtinId="0"/>
    <cellStyle name="Обычный 2" xfId="1" xr:uid="{6EDB62C1-CE50-4D0E-91A8-A0A7CABE5B42}"/>
    <cellStyle name="Обычный 2 2" xfId="2" xr:uid="{FBE67538-7A38-48C0-AFD2-E8A2A62D9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2022%20&#1075;&#1086;&#1076;%20&#1088;&#1072;&#1073;&#1086;&#1090;&#1072;/&#1075;&#1086;&#1076;&#1086;&#1074;&#1086;&#1081;%20&#1075;&#1086;&#1090;&#1095;&#1077;&#1090;202111/&#1055;&#1088;&#1080;&#1083;&#1086;&#1078;&#1077;&#1085;&#1080;&#1103;%204,%206,%208%20&#1087;&#1086;%20&#1088;&#1072;&#1089;&#1093;&#1086;&#1076;&#1072;&#1084;%20&#1085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2021 год"/>
      <sheetName val="Приложение 6 2021 год"/>
      <sheetName val="Приложение 8 2021 год"/>
    </sheetNames>
    <sheetDataSet>
      <sheetData sheetId="0"/>
      <sheetData sheetId="1">
        <row r="26">
          <cell r="K26">
            <v>0</v>
          </cell>
          <cell r="L26">
            <v>0</v>
          </cell>
        </row>
        <row r="33">
          <cell r="K33">
            <v>0</v>
          </cell>
          <cell r="L33">
            <v>0</v>
          </cell>
        </row>
        <row r="37">
          <cell r="K37">
            <v>0</v>
          </cell>
          <cell r="L37">
            <v>0</v>
          </cell>
        </row>
        <row r="44">
          <cell r="K44">
            <v>137.99</v>
          </cell>
          <cell r="L44">
            <v>137.99</v>
          </cell>
        </row>
        <row r="47">
          <cell r="K47">
            <v>23.85</v>
          </cell>
          <cell r="L47">
            <v>23.85</v>
          </cell>
        </row>
        <row r="50">
          <cell r="K50">
            <v>9.94</v>
          </cell>
          <cell r="L50">
            <v>9.94</v>
          </cell>
        </row>
        <row r="57">
          <cell r="K57">
            <v>5893.16</v>
          </cell>
          <cell r="L57">
            <v>5893.16</v>
          </cell>
        </row>
        <row r="59">
          <cell r="K59">
            <v>3803.1</v>
          </cell>
          <cell r="L59">
            <v>3803.1</v>
          </cell>
        </row>
        <row r="62">
          <cell r="K62">
            <v>566.41999999999996</v>
          </cell>
          <cell r="L62">
            <v>566.41999999999996</v>
          </cell>
        </row>
        <row r="65">
          <cell r="K65">
            <v>180</v>
          </cell>
          <cell r="L65">
            <v>180</v>
          </cell>
        </row>
        <row r="68">
          <cell r="K68">
            <v>5042.09</v>
          </cell>
          <cell r="L68">
            <v>5042.09</v>
          </cell>
        </row>
        <row r="74">
          <cell r="K74">
            <v>0</v>
          </cell>
          <cell r="L74">
            <v>0</v>
          </cell>
        </row>
        <row r="77">
          <cell r="K77">
            <v>130.62</v>
          </cell>
          <cell r="L77">
            <v>130.62</v>
          </cell>
        </row>
        <row r="80">
          <cell r="K80">
            <v>31.46</v>
          </cell>
          <cell r="L80">
            <v>31.46</v>
          </cell>
        </row>
        <row r="83">
          <cell r="K83">
            <v>141.82</v>
          </cell>
          <cell r="L83">
            <v>141.82</v>
          </cell>
        </row>
        <row r="86">
          <cell r="K86">
            <v>56.02</v>
          </cell>
          <cell r="L86">
            <v>56.02</v>
          </cell>
        </row>
        <row r="93">
          <cell r="K93">
            <v>9277.1299999999992</v>
          </cell>
          <cell r="L93">
            <v>9277.1299999999992</v>
          </cell>
        </row>
        <row r="95">
          <cell r="K95">
            <v>4688</v>
          </cell>
          <cell r="L95">
            <v>4688</v>
          </cell>
        </row>
        <row r="98">
          <cell r="K98">
            <v>309.54000000000002</v>
          </cell>
          <cell r="L98">
            <v>309.54000000000002</v>
          </cell>
        </row>
        <row r="101">
          <cell r="K101">
            <v>340</v>
          </cell>
          <cell r="L101">
            <v>340</v>
          </cell>
        </row>
        <row r="104">
          <cell r="K104">
            <v>750</v>
          </cell>
          <cell r="L104">
            <v>750</v>
          </cell>
        </row>
        <row r="107">
          <cell r="K107">
            <v>103.12</v>
          </cell>
          <cell r="L107">
            <v>103.12</v>
          </cell>
        </row>
        <row r="110">
          <cell r="K110">
            <v>0</v>
          </cell>
          <cell r="L110">
            <v>0</v>
          </cell>
        </row>
        <row r="112">
          <cell r="K112">
            <v>1090.97</v>
          </cell>
          <cell r="L112">
            <v>1090.97</v>
          </cell>
        </row>
        <row r="115">
          <cell r="K115">
            <v>104.17</v>
          </cell>
          <cell r="L115">
            <v>104.17</v>
          </cell>
        </row>
        <row r="119">
          <cell r="K119">
            <v>2834.9</v>
          </cell>
          <cell r="L119">
            <v>2834.9</v>
          </cell>
        </row>
        <row r="121">
          <cell r="K121">
            <v>4454.5</v>
          </cell>
          <cell r="L121">
            <v>4454.5</v>
          </cell>
        </row>
        <row r="124">
          <cell r="K124">
            <v>108.65</v>
          </cell>
          <cell r="L124">
            <v>108.65</v>
          </cell>
        </row>
        <row r="127">
          <cell r="K127">
            <v>2295.1</v>
          </cell>
          <cell r="L127">
            <v>2295.1</v>
          </cell>
        </row>
        <row r="130">
          <cell r="K130">
            <v>156.25</v>
          </cell>
          <cell r="L130">
            <v>156.25</v>
          </cell>
        </row>
        <row r="133">
          <cell r="K133">
            <v>4739.8</v>
          </cell>
          <cell r="L133">
            <v>4739.8</v>
          </cell>
        </row>
        <row r="136">
          <cell r="K136">
            <v>1171.8800000000001</v>
          </cell>
          <cell r="L136">
            <v>1171.8800000000001</v>
          </cell>
        </row>
        <row r="139">
          <cell r="K139">
            <v>42</v>
          </cell>
          <cell r="L139">
            <v>42</v>
          </cell>
        </row>
        <row r="143">
          <cell r="K143">
            <v>6656.95</v>
          </cell>
          <cell r="L143">
            <v>6656.95</v>
          </cell>
        </row>
        <row r="145">
          <cell r="K145">
            <v>3361</v>
          </cell>
          <cell r="L145">
            <v>3361</v>
          </cell>
        </row>
        <row r="148">
          <cell r="K148">
            <v>793</v>
          </cell>
          <cell r="L148">
            <v>793</v>
          </cell>
        </row>
        <row r="151">
          <cell r="K151">
            <v>259.5</v>
          </cell>
          <cell r="L151">
            <v>259.5</v>
          </cell>
        </row>
        <row r="157">
          <cell r="K157">
            <v>1810.64</v>
          </cell>
          <cell r="L157">
            <v>1810.64</v>
          </cell>
        </row>
        <row r="158">
          <cell r="K158">
            <v>259.69</v>
          </cell>
          <cell r="L158">
            <v>259.69</v>
          </cell>
        </row>
        <row r="159">
          <cell r="K159">
            <v>0.11</v>
          </cell>
          <cell r="L159">
            <v>0.11</v>
          </cell>
        </row>
        <row r="161">
          <cell r="K161">
            <v>554.29999999999995</v>
          </cell>
          <cell r="L161">
            <v>554.29999999999995</v>
          </cell>
        </row>
        <row r="163">
          <cell r="K163">
            <v>113.8</v>
          </cell>
          <cell r="L163">
            <v>113.8</v>
          </cell>
        </row>
        <row r="170">
          <cell r="K170">
            <v>1764</v>
          </cell>
          <cell r="L170">
            <v>1764</v>
          </cell>
        </row>
        <row r="177">
          <cell r="K177">
            <v>518.46</v>
          </cell>
          <cell r="L177">
            <v>518.46</v>
          </cell>
        </row>
        <row r="179">
          <cell r="K179">
            <v>333.33000000000004</v>
          </cell>
          <cell r="L179">
            <v>333.33000000000004</v>
          </cell>
        </row>
        <row r="182">
          <cell r="K182">
            <v>692.9</v>
          </cell>
          <cell r="L182">
            <v>692.9</v>
          </cell>
        </row>
        <row r="185">
          <cell r="K185">
            <v>987.7</v>
          </cell>
          <cell r="L185">
            <v>987.7</v>
          </cell>
        </row>
        <row r="190">
          <cell r="K190">
            <v>15</v>
          </cell>
          <cell r="L190">
            <v>15</v>
          </cell>
        </row>
        <row r="196">
          <cell r="K196">
            <v>576.02</v>
          </cell>
          <cell r="L196">
            <v>576.02</v>
          </cell>
        </row>
        <row r="202">
          <cell r="K202">
            <v>3117.18</v>
          </cell>
          <cell r="L202">
            <v>3117.18</v>
          </cell>
        </row>
        <row r="204">
          <cell r="K204">
            <v>516.6</v>
          </cell>
          <cell r="L204">
            <v>516.6</v>
          </cell>
        </row>
        <row r="255">
          <cell r="K255">
            <v>610.70000000000005</v>
          </cell>
          <cell r="L255">
            <v>610.70000000000005</v>
          </cell>
        </row>
        <row r="256">
          <cell r="K256">
            <v>242</v>
          </cell>
          <cell r="L256">
            <v>242</v>
          </cell>
        </row>
        <row r="269">
          <cell r="K269">
            <v>11304.62</v>
          </cell>
          <cell r="L269">
            <v>11304.62</v>
          </cell>
        </row>
        <row r="271">
          <cell r="K271">
            <v>3261.07</v>
          </cell>
          <cell r="L271">
            <v>3261.07</v>
          </cell>
        </row>
        <row r="273">
          <cell r="K273">
            <v>6803.19</v>
          </cell>
          <cell r="L273">
            <v>6803.19</v>
          </cell>
        </row>
        <row r="276">
          <cell r="K276">
            <v>995.04</v>
          </cell>
          <cell r="L276">
            <v>995.04</v>
          </cell>
        </row>
        <row r="277">
          <cell r="K277">
            <v>5.69</v>
          </cell>
          <cell r="L277">
            <v>5.69</v>
          </cell>
        </row>
        <row r="278">
          <cell r="K278">
            <v>786.3</v>
          </cell>
          <cell r="L278">
            <v>786.3</v>
          </cell>
        </row>
        <row r="279">
          <cell r="K279">
            <v>0.83</v>
          </cell>
          <cell r="L279">
            <v>0.83</v>
          </cell>
        </row>
        <row r="282">
          <cell r="K282">
            <v>969.87</v>
          </cell>
          <cell r="L282">
            <v>969.87</v>
          </cell>
        </row>
        <row r="283">
          <cell r="K283">
            <v>0.45</v>
          </cell>
          <cell r="L283">
            <v>0.45</v>
          </cell>
        </row>
        <row r="286">
          <cell r="K286">
            <v>6252.6</v>
          </cell>
          <cell r="L286">
            <v>6252.6</v>
          </cell>
        </row>
        <row r="288">
          <cell r="K288">
            <v>2273.4499999999998</v>
          </cell>
          <cell r="L288">
            <v>2273.4499999999998</v>
          </cell>
        </row>
        <row r="293">
          <cell r="K293">
            <v>4993.26</v>
          </cell>
          <cell r="L293">
            <v>4993.26</v>
          </cell>
        </row>
        <row r="295">
          <cell r="K295">
            <v>106.86</v>
          </cell>
          <cell r="L295">
            <v>106.86</v>
          </cell>
        </row>
        <row r="299">
          <cell r="K299">
            <v>48.22</v>
          </cell>
          <cell r="L299">
            <v>48.22</v>
          </cell>
        </row>
        <row r="302">
          <cell r="K302">
            <v>0</v>
          </cell>
          <cell r="L302">
            <v>0</v>
          </cell>
        </row>
        <row r="307">
          <cell r="K307">
            <v>26.69</v>
          </cell>
          <cell r="L307">
            <v>26.69</v>
          </cell>
        </row>
        <row r="311">
          <cell r="K311">
            <v>1086.1500000000001</v>
          </cell>
          <cell r="L311">
            <v>1086.1500000000001</v>
          </cell>
        </row>
        <row r="313">
          <cell r="K313">
            <v>0</v>
          </cell>
          <cell r="L313">
            <v>0</v>
          </cell>
        </row>
        <row r="318">
          <cell r="K318">
            <v>0</v>
          </cell>
          <cell r="L318">
            <v>0</v>
          </cell>
        </row>
        <row r="328">
          <cell r="K328">
            <v>2492.91</v>
          </cell>
          <cell r="L328">
            <v>2492.91</v>
          </cell>
        </row>
        <row r="329">
          <cell r="K329">
            <v>169.84</v>
          </cell>
          <cell r="L329">
            <v>169.84</v>
          </cell>
        </row>
        <row r="331">
          <cell r="K331">
            <v>427.52</v>
          </cell>
          <cell r="L331">
            <v>427.52</v>
          </cell>
        </row>
        <row r="337">
          <cell r="K337">
            <v>1</v>
          </cell>
          <cell r="L337">
            <v>1</v>
          </cell>
        </row>
        <row r="340">
          <cell r="K340">
            <v>54.63</v>
          </cell>
          <cell r="L340">
            <v>53.15</v>
          </cell>
        </row>
        <row r="343">
          <cell r="K343">
            <v>9.25</v>
          </cell>
          <cell r="L343">
            <v>9.25</v>
          </cell>
        </row>
        <row r="350">
          <cell r="K350">
            <v>3056.8</v>
          </cell>
          <cell r="L350">
            <v>3056.8</v>
          </cell>
        </row>
        <row r="356">
          <cell r="K356">
            <v>12.78</v>
          </cell>
          <cell r="L356">
            <v>12.78</v>
          </cell>
        </row>
        <row r="359">
          <cell r="K359">
            <v>230</v>
          </cell>
          <cell r="L359">
            <v>230</v>
          </cell>
        </row>
        <row r="363">
          <cell r="K363">
            <v>1736.84</v>
          </cell>
          <cell r="L363">
            <v>1736.84</v>
          </cell>
        </row>
        <row r="366">
          <cell r="K366">
            <v>1499.25</v>
          </cell>
          <cell r="L366">
            <v>1499.25</v>
          </cell>
        </row>
        <row r="373">
          <cell r="K373">
            <v>0</v>
          </cell>
          <cell r="L373">
            <v>0</v>
          </cell>
        </row>
        <row r="379">
          <cell r="K379">
            <v>86097.85</v>
          </cell>
          <cell r="L379">
            <v>86097.85</v>
          </cell>
        </row>
        <row r="382">
          <cell r="K382">
            <v>5</v>
          </cell>
          <cell r="L382">
            <v>5</v>
          </cell>
        </row>
        <row r="384">
          <cell r="K384">
            <v>193.52</v>
          </cell>
          <cell r="L384">
            <v>193.52</v>
          </cell>
        </row>
        <row r="389">
          <cell r="K389">
            <v>0</v>
          </cell>
          <cell r="L389">
            <v>0</v>
          </cell>
        </row>
        <row r="391">
          <cell r="K391">
            <v>0</v>
          </cell>
          <cell r="L391">
            <v>0</v>
          </cell>
        </row>
        <row r="394">
          <cell r="K394">
            <v>2.7000623958883807E-13</v>
          </cell>
          <cell r="L394">
            <v>2.7000623958883807E-13</v>
          </cell>
        </row>
        <row r="396">
          <cell r="K396">
            <v>4050.32</v>
          </cell>
          <cell r="L396">
            <v>0</v>
          </cell>
        </row>
        <row r="398">
          <cell r="K398">
            <v>5</v>
          </cell>
          <cell r="L398">
            <v>5</v>
          </cell>
        </row>
        <row r="401">
          <cell r="K401">
            <v>0</v>
          </cell>
          <cell r="L401">
            <v>0</v>
          </cell>
        </row>
        <row r="405">
          <cell r="K405">
            <v>0</v>
          </cell>
          <cell r="L405">
            <v>0</v>
          </cell>
        </row>
        <row r="410">
          <cell r="K410">
            <v>1898.5</v>
          </cell>
          <cell r="L410">
            <v>1898.5</v>
          </cell>
        </row>
        <row r="417">
          <cell r="K417">
            <v>86</v>
          </cell>
          <cell r="L417">
            <v>86</v>
          </cell>
        </row>
        <row r="420">
          <cell r="K420">
            <v>64.180000000000007</v>
          </cell>
          <cell r="L420">
            <v>64.180000000000007</v>
          </cell>
        </row>
        <row r="423">
          <cell r="K423">
            <v>2376.42</v>
          </cell>
          <cell r="L423">
            <v>5</v>
          </cell>
        </row>
        <row r="426">
          <cell r="K426">
            <v>0</v>
          </cell>
          <cell r="L426">
            <v>0</v>
          </cell>
        </row>
        <row r="429">
          <cell r="K429">
            <v>0</v>
          </cell>
          <cell r="L429">
            <v>0</v>
          </cell>
        </row>
        <row r="432">
          <cell r="K432">
            <v>6902.65</v>
          </cell>
          <cell r="L432">
            <v>6902.65</v>
          </cell>
        </row>
        <row r="434">
          <cell r="K434">
            <v>86.17</v>
          </cell>
          <cell r="L434">
            <v>86.17</v>
          </cell>
        </row>
        <row r="437">
          <cell r="K437">
            <v>10.5</v>
          </cell>
          <cell r="L437">
            <v>10.5</v>
          </cell>
        </row>
        <row r="440">
          <cell r="K440">
            <v>271</v>
          </cell>
          <cell r="L440">
            <v>271</v>
          </cell>
        </row>
        <row r="447">
          <cell r="K447">
            <v>111.1</v>
          </cell>
          <cell r="L447">
            <v>111.1</v>
          </cell>
        </row>
        <row r="448">
          <cell r="K448">
            <v>8.8000000000000007</v>
          </cell>
          <cell r="L448">
            <v>8.8000000000000007</v>
          </cell>
        </row>
        <row r="460">
          <cell r="K460">
            <v>330.87</v>
          </cell>
          <cell r="L460">
            <v>330.87</v>
          </cell>
        </row>
        <row r="467">
          <cell r="K467">
            <v>2142</v>
          </cell>
          <cell r="L467">
            <v>2142</v>
          </cell>
        </row>
        <row r="476">
          <cell r="K476">
            <v>400</v>
          </cell>
          <cell r="L476">
            <v>400</v>
          </cell>
        </row>
        <row r="478">
          <cell r="K478">
            <v>200</v>
          </cell>
          <cell r="L478">
            <v>200</v>
          </cell>
        </row>
        <row r="481">
          <cell r="K481">
            <v>450</v>
          </cell>
          <cell r="L481">
            <v>450</v>
          </cell>
        </row>
        <row r="489">
          <cell r="K489">
            <v>3936.5</v>
          </cell>
          <cell r="L489">
            <v>0</v>
          </cell>
        </row>
        <row r="497">
          <cell r="K497">
            <v>168.5</v>
          </cell>
          <cell r="L497">
            <v>168.5</v>
          </cell>
        </row>
        <row r="499">
          <cell r="K499">
            <v>2383.33</v>
          </cell>
          <cell r="L499">
            <v>2383.33</v>
          </cell>
        </row>
        <row r="502">
          <cell r="K502">
            <v>23</v>
          </cell>
          <cell r="L502">
            <v>23</v>
          </cell>
        </row>
        <row r="505">
          <cell r="K505">
            <v>93.27</v>
          </cell>
          <cell r="L505">
            <v>93.27</v>
          </cell>
        </row>
        <row r="508">
          <cell r="K508">
            <v>450</v>
          </cell>
          <cell r="L508">
            <v>450</v>
          </cell>
        </row>
        <row r="511">
          <cell r="K511">
            <v>0</v>
          </cell>
          <cell r="L511">
            <v>0</v>
          </cell>
        </row>
        <row r="515">
          <cell r="K515">
            <v>0</v>
          </cell>
          <cell r="L515">
            <v>0</v>
          </cell>
        </row>
        <row r="522">
          <cell r="K522">
            <v>268</v>
          </cell>
          <cell r="L522">
            <v>268</v>
          </cell>
        </row>
        <row r="528">
          <cell r="K528">
            <v>0</v>
          </cell>
          <cell r="L528">
            <v>0</v>
          </cell>
        </row>
        <row r="531">
          <cell r="K531">
            <v>0</v>
          </cell>
          <cell r="L531">
            <v>0</v>
          </cell>
        </row>
        <row r="533">
          <cell r="K533">
            <v>0</v>
          </cell>
          <cell r="L533">
            <v>0</v>
          </cell>
        </row>
        <row r="535">
          <cell r="K535">
            <v>152</v>
          </cell>
          <cell r="L535">
            <v>152</v>
          </cell>
        </row>
        <row r="539">
          <cell r="K539">
            <v>2500.0100000000002</v>
          </cell>
          <cell r="L539">
            <v>2500.0100000000002</v>
          </cell>
        </row>
        <row r="540">
          <cell r="K540">
            <v>106.23</v>
          </cell>
          <cell r="L540">
            <v>106.23</v>
          </cell>
        </row>
        <row r="541">
          <cell r="K541">
            <v>139.37</v>
          </cell>
          <cell r="L541">
            <v>139.37</v>
          </cell>
        </row>
        <row r="543">
          <cell r="K543">
            <v>563.21</v>
          </cell>
          <cell r="L543">
            <v>563.21</v>
          </cell>
        </row>
        <row r="545">
          <cell r="K545">
            <v>53.9</v>
          </cell>
          <cell r="L545">
            <v>53.9</v>
          </cell>
        </row>
        <row r="552">
          <cell r="K552">
            <v>559.19000000000005</v>
          </cell>
          <cell r="L552">
            <v>559.19000000000005</v>
          </cell>
        </row>
        <row r="558">
          <cell r="K558">
            <v>4897.96</v>
          </cell>
          <cell r="L558">
            <v>4138.2700000000004</v>
          </cell>
        </row>
        <row r="565">
          <cell r="K565">
            <v>7372.2</v>
          </cell>
          <cell r="L565">
            <v>7345.66</v>
          </cell>
        </row>
        <row r="566">
          <cell r="K566">
            <v>110.6</v>
          </cell>
          <cell r="L566">
            <v>110.6</v>
          </cell>
        </row>
        <row r="574">
          <cell r="K574">
            <v>5</v>
          </cell>
          <cell r="L574">
            <v>5</v>
          </cell>
        </row>
        <row r="592">
          <cell r="K592">
            <v>60751.6</v>
          </cell>
          <cell r="L592">
            <v>60751.6</v>
          </cell>
        </row>
        <row r="595">
          <cell r="K595">
            <v>215</v>
          </cell>
          <cell r="L595">
            <v>215</v>
          </cell>
        </row>
        <row r="598">
          <cell r="K598">
            <v>22703.75</v>
          </cell>
          <cell r="L598">
            <v>22703.75</v>
          </cell>
        </row>
        <row r="600">
          <cell r="K600">
            <v>8299.3599999999988</v>
          </cell>
          <cell r="L600">
            <v>8299.3599999999988</v>
          </cell>
        </row>
        <row r="603">
          <cell r="K603">
            <v>24</v>
          </cell>
          <cell r="L603">
            <v>24</v>
          </cell>
        </row>
        <row r="606">
          <cell r="K606">
            <v>3509.39</v>
          </cell>
          <cell r="L606">
            <v>3509.39</v>
          </cell>
        </row>
        <row r="612">
          <cell r="K612">
            <v>101859.15</v>
          </cell>
          <cell r="L612">
            <v>101859.15</v>
          </cell>
        </row>
        <row r="614">
          <cell r="K614">
            <v>8983.7999999999993</v>
          </cell>
          <cell r="L614">
            <v>8983.7999999999993</v>
          </cell>
        </row>
        <row r="617">
          <cell r="K617">
            <v>45005.96</v>
          </cell>
          <cell r="L617">
            <v>45005.96</v>
          </cell>
        </row>
        <row r="619">
          <cell r="K619">
            <v>8115.6</v>
          </cell>
          <cell r="L619">
            <v>8115.6</v>
          </cell>
        </row>
        <row r="622">
          <cell r="K622">
            <v>9497.4</v>
          </cell>
          <cell r="L622">
            <v>9497.4</v>
          </cell>
        </row>
        <row r="625">
          <cell r="K625">
            <v>2022.01</v>
          </cell>
          <cell r="L625">
            <v>2022.01</v>
          </cell>
        </row>
        <row r="628">
          <cell r="K628">
            <v>8207.69</v>
          </cell>
          <cell r="L628">
            <v>8207.61</v>
          </cell>
        </row>
        <row r="631">
          <cell r="K631">
            <v>8246.02</v>
          </cell>
          <cell r="L631">
            <v>8246.02</v>
          </cell>
        </row>
        <row r="634">
          <cell r="K634">
            <v>3137.79</v>
          </cell>
          <cell r="L634">
            <v>3109.17</v>
          </cell>
        </row>
        <row r="639">
          <cell r="K639">
            <v>315</v>
          </cell>
          <cell r="L639">
            <v>315</v>
          </cell>
        </row>
        <row r="645">
          <cell r="K645">
            <v>3938.96</v>
          </cell>
          <cell r="L645">
            <v>3938.96</v>
          </cell>
        </row>
        <row r="647">
          <cell r="K647">
            <v>3504.8</v>
          </cell>
          <cell r="L647">
            <v>3504.8</v>
          </cell>
        </row>
        <row r="650">
          <cell r="K650">
            <v>4180.3999999999996</v>
          </cell>
          <cell r="L650">
            <v>4180.3999999999996</v>
          </cell>
        </row>
        <row r="655">
          <cell r="K655">
            <v>10</v>
          </cell>
          <cell r="L655">
            <v>10</v>
          </cell>
        </row>
        <row r="659">
          <cell r="K659">
            <v>5</v>
          </cell>
          <cell r="L659">
            <v>5</v>
          </cell>
        </row>
        <row r="665">
          <cell r="K665">
            <v>122.93</v>
          </cell>
          <cell r="L665">
            <v>122.93</v>
          </cell>
        </row>
        <row r="668">
          <cell r="K668">
            <v>380.61</v>
          </cell>
          <cell r="L668">
            <v>380.61</v>
          </cell>
        </row>
        <row r="674">
          <cell r="K674">
            <v>2787.85</v>
          </cell>
          <cell r="L674">
            <v>2787.85</v>
          </cell>
        </row>
        <row r="678">
          <cell r="K678">
            <v>3632.04</v>
          </cell>
          <cell r="L678">
            <v>3632.04</v>
          </cell>
        </row>
        <row r="679">
          <cell r="K679">
            <v>547.77</v>
          </cell>
          <cell r="L679">
            <v>547.77</v>
          </cell>
        </row>
        <row r="680">
          <cell r="K680">
            <v>0.28999999999999998</v>
          </cell>
          <cell r="L680">
            <v>0.28999999999999998</v>
          </cell>
        </row>
        <row r="682">
          <cell r="K682">
            <v>853.3</v>
          </cell>
          <cell r="L682">
            <v>853.3</v>
          </cell>
        </row>
        <row r="684">
          <cell r="K684">
            <v>158.13999999999999</v>
          </cell>
          <cell r="L684">
            <v>158.13999999999999</v>
          </cell>
        </row>
        <row r="689">
          <cell r="K689">
            <v>46.26</v>
          </cell>
          <cell r="L689">
            <v>46.22</v>
          </cell>
        </row>
        <row r="696">
          <cell r="K696">
            <v>20</v>
          </cell>
          <cell r="L696">
            <v>20</v>
          </cell>
        </row>
        <row r="702">
          <cell r="K702">
            <v>2485</v>
          </cell>
          <cell r="L702">
            <v>2485</v>
          </cell>
        </row>
        <row r="710">
          <cell r="K710">
            <v>4835.47</v>
          </cell>
          <cell r="L710">
            <v>4835.47</v>
          </cell>
        </row>
        <row r="711">
          <cell r="K711">
            <v>342.19</v>
          </cell>
          <cell r="L711">
            <v>342.19</v>
          </cell>
        </row>
        <row r="712">
          <cell r="K712">
            <v>0.16</v>
          </cell>
          <cell r="L712">
            <v>0.16</v>
          </cell>
        </row>
        <row r="714">
          <cell r="K714">
            <v>1075.46</v>
          </cell>
          <cell r="L714">
            <v>1075.46</v>
          </cell>
        </row>
        <row r="716">
          <cell r="K716">
            <v>100</v>
          </cell>
          <cell r="L716">
            <v>100</v>
          </cell>
        </row>
        <row r="717">
          <cell r="K717">
            <v>80</v>
          </cell>
          <cell r="L717">
            <v>80</v>
          </cell>
        </row>
        <row r="719">
          <cell r="K719">
            <v>132.47</v>
          </cell>
          <cell r="L719">
            <v>132.47</v>
          </cell>
        </row>
        <row r="734">
          <cell r="K734">
            <v>3581.64</v>
          </cell>
          <cell r="L734">
            <v>3581.64</v>
          </cell>
        </row>
        <row r="736">
          <cell r="K736">
            <v>8276.7999999999993</v>
          </cell>
          <cell r="L736">
            <v>8276.7999999999993</v>
          </cell>
        </row>
        <row r="738">
          <cell r="K738">
            <v>1278.1600000000001</v>
          </cell>
          <cell r="L738">
            <v>1278.1600000000001</v>
          </cell>
        </row>
        <row r="741">
          <cell r="K741">
            <v>5226.1000000000004</v>
          </cell>
          <cell r="L741">
            <v>5226.1000000000004</v>
          </cell>
        </row>
        <row r="743">
          <cell r="K743">
            <v>5208.51</v>
          </cell>
          <cell r="L743">
            <v>5208.51</v>
          </cell>
        </row>
        <row r="750">
          <cell r="K750">
            <v>1738.89</v>
          </cell>
          <cell r="L750">
            <v>1738.89</v>
          </cell>
        </row>
        <row r="752">
          <cell r="K752">
            <v>240</v>
          </cell>
          <cell r="L752">
            <v>240</v>
          </cell>
        </row>
        <row r="754">
          <cell r="K754">
            <v>107.1</v>
          </cell>
          <cell r="L754">
            <v>107.1</v>
          </cell>
        </row>
        <row r="757">
          <cell r="K757">
            <v>2265.8000000000002</v>
          </cell>
          <cell r="L757">
            <v>2023.8</v>
          </cell>
        </row>
        <row r="761">
          <cell r="K761">
            <v>100</v>
          </cell>
          <cell r="L761">
            <v>100</v>
          </cell>
        </row>
        <row r="768">
          <cell r="K768">
            <v>236.37</v>
          </cell>
          <cell r="L768">
            <v>236.37</v>
          </cell>
        </row>
        <row r="786">
          <cell r="K786">
            <v>13092.6</v>
          </cell>
          <cell r="L786">
            <v>13092.6</v>
          </cell>
        </row>
        <row r="788">
          <cell r="K788">
            <v>3338.4</v>
          </cell>
          <cell r="L788">
            <v>3338.4</v>
          </cell>
        </row>
        <row r="794">
          <cell r="K794">
            <v>22912.18</v>
          </cell>
          <cell r="L794">
            <v>22912.18</v>
          </cell>
        </row>
        <row r="797">
          <cell r="K797">
            <v>6393.9299999999994</v>
          </cell>
          <cell r="L797">
            <v>6393.9299999999994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9"/>
  <sheetViews>
    <sheetView tabSelected="1" topLeftCell="A4" workbookViewId="0">
      <selection activeCell="O11" sqref="O11"/>
    </sheetView>
  </sheetViews>
  <sheetFormatPr defaultRowHeight="12.75" x14ac:dyDescent="0.2"/>
  <cols>
    <col min="1" max="1" width="9.140625" style="1"/>
    <col min="2" max="2" width="55" style="2" customWidth="1"/>
    <col min="3" max="3" width="4" style="9" customWidth="1"/>
    <col min="4" max="4" width="2.7109375" style="8" customWidth="1"/>
    <col min="5" max="5" width="3.5703125" style="8" customWidth="1"/>
    <col min="6" max="6" width="7.42578125" style="9" customWidth="1"/>
    <col min="7" max="7" width="6.85546875" style="13" customWidth="1"/>
    <col min="8" max="8" width="4.7109375" style="2" customWidth="1"/>
    <col min="9" max="9" width="5.42578125" style="2" customWidth="1"/>
    <col min="10" max="10" width="5.5703125" style="2" customWidth="1"/>
    <col min="11" max="11" width="11.140625" style="2" customWidth="1"/>
    <col min="12" max="12" width="13.140625" style="1" customWidth="1"/>
    <col min="13" max="257" width="9.140625" style="1"/>
    <col min="258" max="258" width="55" style="1" customWidth="1"/>
    <col min="259" max="259" width="4" style="1" customWidth="1"/>
    <col min="260" max="260" width="2.7109375" style="1" customWidth="1"/>
    <col min="261" max="261" width="3.5703125" style="1" customWidth="1"/>
    <col min="262" max="262" width="7.42578125" style="1" customWidth="1"/>
    <col min="263" max="263" width="6.85546875" style="1" customWidth="1"/>
    <col min="264" max="264" width="4.7109375" style="1" customWidth="1"/>
    <col min="265" max="265" width="5.42578125" style="1" customWidth="1"/>
    <col min="266" max="266" width="5.5703125" style="1" customWidth="1"/>
    <col min="267" max="267" width="11.140625" style="1" customWidth="1"/>
    <col min="268" max="268" width="13.140625" style="1" customWidth="1"/>
    <col min="269" max="513" width="9.140625" style="1"/>
    <col min="514" max="514" width="55" style="1" customWidth="1"/>
    <col min="515" max="515" width="4" style="1" customWidth="1"/>
    <col min="516" max="516" width="2.7109375" style="1" customWidth="1"/>
    <col min="517" max="517" width="3.5703125" style="1" customWidth="1"/>
    <col min="518" max="518" width="7.42578125" style="1" customWidth="1"/>
    <col min="519" max="519" width="6.85546875" style="1" customWidth="1"/>
    <col min="520" max="520" width="4.7109375" style="1" customWidth="1"/>
    <col min="521" max="521" width="5.42578125" style="1" customWidth="1"/>
    <col min="522" max="522" width="5.5703125" style="1" customWidth="1"/>
    <col min="523" max="523" width="11.140625" style="1" customWidth="1"/>
    <col min="524" max="524" width="13.140625" style="1" customWidth="1"/>
    <col min="525" max="769" width="9.140625" style="1"/>
    <col min="770" max="770" width="55" style="1" customWidth="1"/>
    <col min="771" max="771" width="4" style="1" customWidth="1"/>
    <col min="772" max="772" width="2.7109375" style="1" customWidth="1"/>
    <col min="773" max="773" width="3.5703125" style="1" customWidth="1"/>
    <col min="774" max="774" width="7.42578125" style="1" customWidth="1"/>
    <col min="775" max="775" width="6.85546875" style="1" customWidth="1"/>
    <col min="776" max="776" width="4.7109375" style="1" customWidth="1"/>
    <col min="777" max="777" width="5.42578125" style="1" customWidth="1"/>
    <col min="778" max="778" width="5.5703125" style="1" customWidth="1"/>
    <col min="779" max="779" width="11.140625" style="1" customWidth="1"/>
    <col min="780" max="780" width="13.140625" style="1" customWidth="1"/>
    <col min="781" max="1025" width="9.140625" style="1"/>
    <col min="1026" max="1026" width="55" style="1" customWidth="1"/>
    <col min="1027" max="1027" width="4" style="1" customWidth="1"/>
    <col min="1028" max="1028" width="2.7109375" style="1" customWidth="1"/>
    <col min="1029" max="1029" width="3.5703125" style="1" customWidth="1"/>
    <col min="1030" max="1030" width="7.42578125" style="1" customWidth="1"/>
    <col min="1031" max="1031" width="6.85546875" style="1" customWidth="1"/>
    <col min="1032" max="1032" width="4.7109375" style="1" customWidth="1"/>
    <col min="1033" max="1033" width="5.42578125" style="1" customWidth="1"/>
    <col min="1034" max="1034" width="5.5703125" style="1" customWidth="1"/>
    <col min="1035" max="1035" width="11.140625" style="1" customWidth="1"/>
    <col min="1036" max="1036" width="13.140625" style="1" customWidth="1"/>
    <col min="1037" max="1281" width="9.140625" style="1"/>
    <col min="1282" max="1282" width="55" style="1" customWidth="1"/>
    <col min="1283" max="1283" width="4" style="1" customWidth="1"/>
    <col min="1284" max="1284" width="2.7109375" style="1" customWidth="1"/>
    <col min="1285" max="1285" width="3.5703125" style="1" customWidth="1"/>
    <col min="1286" max="1286" width="7.42578125" style="1" customWidth="1"/>
    <col min="1287" max="1287" width="6.85546875" style="1" customWidth="1"/>
    <col min="1288" max="1288" width="4.7109375" style="1" customWidth="1"/>
    <col min="1289" max="1289" width="5.42578125" style="1" customWidth="1"/>
    <col min="1290" max="1290" width="5.5703125" style="1" customWidth="1"/>
    <col min="1291" max="1291" width="11.140625" style="1" customWidth="1"/>
    <col min="1292" max="1292" width="13.140625" style="1" customWidth="1"/>
    <col min="1293" max="1537" width="9.140625" style="1"/>
    <col min="1538" max="1538" width="55" style="1" customWidth="1"/>
    <col min="1539" max="1539" width="4" style="1" customWidth="1"/>
    <col min="1540" max="1540" width="2.7109375" style="1" customWidth="1"/>
    <col min="1541" max="1541" width="3.5703125" style="1" customWidth="1"/>
    <col min="1542" max="1542" width="7.42578125" style="1" customWidth="1"/>
    <col min="1543" max="1543" width="6.85546875" style="1" customWidth="1"/>
    <col min="1544" max="1544" width="4.7109375" style="1" customWidth="1"/>
    <col min="1545" max="1545" width="5.42578125" style="1" customWidth="1"/>
    <col min="1546" max="1546" width="5.5703125" style="1" customWidth="1"/>
    <col min="1547" max="1547" width="11.140625" style="1" customWidth="1"/>
    <col min="1548" max="1548" width="13.140625" style="1" customWidth="1"/>
    <col min="1549" max="1793" width="9.140625" style="1"/>
    <col min="1794" max="1794" width="55" style="1" customWidth="1"/>
    <col min="1795" max="1795" width="4" style="1" customWidth="1"/>
    <col min="1796" max="1796" width="2.7109375" style="1" customWidth="1"/>
    <col min="1797" max="1797" width="3.5703125" style="1" customWidth="1"/>
    <col min="1798" max="1798" width="7.42578125" style="1" customWidth="1"/>
    <col min="1799" max="1799" width="6.85546875" style="1" customWidth="1"/>
    <col min="1800" max="1800" width="4.7109375" style="1" customWidth="1"/>
    <col min="1801" max="1801" width="5.42578125" style="1" customWidth="1"/>
    <col min="1802" max="1802" width="5.5703125" style="1" customWidth="1"/>
    <col min="1803" max="1803" width="11.140625" style="1" customWidth="1"/>
    <col min="1804" max="1804" width="13.140625" style="1" customWidth="1"/>
    <col min="1805" max="2049" width="9.140625" style="1"/>
    <col min="2050" max="2050" width="55" style="1" customWidth="1"/>
    <col min="2051" max="2051" width="4" style="1" customWidth="1"/>
    <col min="2052" max="2052" width="2.7109375" style="1" customWidth="1"/>
    <col min="2053" max="2053" width="3.5703125" style="1" customWidth="1"/>
    <col min="2054" max="2054" width="7.42578125" style="1" customWidth="1"/>
    <col min="2055" max="2055" width="6.85546875" style="1" customWidth="1"/>
    <col min="2056" max="2056" width="4.7109375" style="1" customWidth="1"/>
    <col min="2057" max="2057" width="5.42578125" style="1" customWidth="1"/>
    <col min="2058" max="2058" width="5.5703125" style="1" customWidth="1"/>
    <col min="2059" max="2059" width="11.140625" style="1" customWidth="1"/>
    <col min="2060" max="2060" width="13.140625" style="1" customWidth="1"/>
    <col min="2061" max="2305" width="9.140625" style="1"/>
    <col min="2306" max="2306" width="55" style="1" customWidth="1"/>
    <col min="2307" max="2307" width="4" style="1" customWidth="1"/>
    <col min="2308" max="2308" width="2.7109375" style="1" customWidth="1"/>
    <col min="2309" max="2309" width="3.5703125" style="1" customWidth="1"/>
    <col min="2310" max="2310" width="7.42578125" style="1" customWidth="1"/>
    <col min="2311" max="2311" width="6.85546875" style="1" customWidth="1"/>
    <col min="2312" max="2312" width="4.7109375" style="1" customWidth="1"/>
    <col min="2313" max="2313" width="5.42578125" style="1" customWidth="1"/>
    <col min="2314" max="2314" width="5.5703125" style="1" customWidth="1"/>
    <col min="2315" max="2315" width="11.140625" style="1" customWidth="1"/>
    <col min="2316" max="2316" width="13.140625" style="1" customWidth="1"/>
    <col min="2317" max="2561" width="9.140625" style="1"/>
    <col min="2562" max="2562" width="55" style="1" customWidth="1"/>
    <col min="2563" max="2563" width="4" style="1" customWidth="1"/>
    <col min="2564" max="2564" width="2.7109375" style="1" customWidth="1"/>
    <col min="2565" max="2565" width="3.5703125" style="1" customWidth="1"/>
    <col min="2566" max="2566" width="7.42578125" style="1" customWidth="1"/>
    <col min="2567" max="2567" width="6.85546875" style="1" customWidth="1"/>
    <col min="2568" max="2568" width="4.7109375" style="1" customWidth="1"/>
    <col min="2569" max="2569" width="5.42578125" style="1" customWidth="1"/>
    <col min="2570" max="2570" width="5.5703125" style="1" customWidth="1"/>
    <col min="2571" max="2571" width="11.140625" style="1" customWidth="1"/>
    <col min="2572" max="2572" width="13.140625" style="1" customWidth="1"/>
    <col min="2573" max="2817" width="9.140625" style="1"/>
    <col min="2818" max="2818" width="55" style="1" customWidth="1"/>
    <col min="2819" max="2819" width="4" style="1" customWidth="1"/>
    <col min="2820" max="2820" width="2.7109375" style="1" customWidth="1"/>
    <col min="2821" max="2821" width="3.5703125" style="1" customWidth="1"/>
    <col min="2822" max="2822" width="7.42578125" style="1" customWidth="1"/>
    <col min="2823" max="2823" width="6.85546875" style="1" customWidth="1"/>
    <col min="2824" max="2824" width="4.7109375" style="1" customWidth="1"/>
    <col min="2825" max="2825" width="5.42578125" style="1" customWidth="1"/>
    <col min="2826" max="2826" width="5.5703125" style="1" customWidth="1"/>
    <col min="2827" max="2827" width="11.140625" style="1" customWidth="1"/>
    <col min="2828" max="2828" width="13.140625" style="1" customWidth="1"/>
    <col min="2829" max="3073" width="9.140625" style="1"/>
    <col min="3074" max="3074" width="55" style="1" customWidth="1"/>
    <col min="3075" max="3075" width="4" style="1" customWidth="1"/>
    <col min="3076" max="3076" width="2.7109375" style="1" customWidth="1"/>
    <col min="3077" max="3077" width="3.5703125" style="1" customWidth="1"/>
    <col min="3078" max="3078" width="7.42578125" style="1" customWidth="1"/>
    <col min="3079" max="3079" width="6.85546875" style="1" customWidth="1"/>
    <col min="3080" max="3080" width="4.7109375" style="1" customWidth="1"/>
    <col min="3081" max="3081" width="5.42578125" style="1" customWidth="1"/>
    <col min="3082" max="3082" width="5.5703125" style="1" customWidth="1"/>
    <col min="3083" max="3083" width="11.140625" style="1" customWidth="1"/>
    <col min="3084" max="3084" width="13.140625" style="1" customWidth="1"/>
    <col min="3085" max="3329" width="9.140625" style="1"/>
    <col min="3330" max="3330" width="55" style="1" customWidth="1"/>
    <col min="3331" max="3331" width="4" style="1" customWidth="1"/>
    <col min="3332" max="3332" width="2.7109375" style="1" customWidth="1"/>
    <col min="3333" max="3333" width="3.5703125" style="1" customWidth="1"/>
    <col min="3334" max="3334" width="7.42578125" style="1" customWidth="1"/>
    <col min="3335" max="3335" width="6.85546875" style="1" customWidth="1"/>
    <col min="3336" max="3336" width="4.7109375" style="1" customWidth="1"/>
    <col min="3337" max="3337" width="5.42578125" style="1" customWidth="1"/>
    <col min="3338" max="3338" width="5.5703125" style="1" customWidth="1"/>
    <col min="3339" max="3339" width="11.140625" style="1" customWidth="1"/>
    <col min="3340" max="3340" width="13.140625" style="1" customWidth="1"/>
    <col min="3341" max="3585" width="9.140625" style="1"/>
    <col min="3586" max="3586" width="55" style="1" customWidth="1"/>
    <col min="3587" max="3587" width="4" style="1" customWidth="1"/>
    <col min="3588" max="3588" width="2.7109375" style="1" customWidth="1"/>
    <col min="3589" max="3589" width="3.5703125" style="1" customWidth="1"/>
    <col min="3590" max="3590" width="7.42578125" style="1" customWidth="1"/>
    <col min="3591" max="3591" width="6.85546875" style="1" customWidth="1"/>
    <col min="3592" max="3592" width="4.7109375" style="1" customWidth="1"/>
    <col min="3593" max="3593" width="5.42578125" style="1" customWidth="1"/>
    <col min="3594" max="3594" width="5.5703125" style="1" customWidth="1"/>
    <col min="3595" max="3595" width="11.140625" style="1" customWidth="1"/>
    <col min="3596" max="3596" width="13.140625" style="1" customWidth="1"/>
    <col min="3597" max="3841" width="9.140625" style="1"/>
    <col min="3842" max="3842" width="55" style="1" customWidth="1"/>
    <col min="3843" max="3843" width="4" style="1" customWidth="1"/>
    <col min="3844" max="3844" width="2.7109375" style="1" customWidth="1"/>
    <col min="3845" max="3845" width="3.5703125" style="1" customWidth="1"/>
    <col min="3846" max="3846" width="7.42578125" style="1" customWidth="1"/>
    <col min="3847" max="3847" width="6.85546875" style="1" customWidth="1"/>
    <col min="3848" max="3848" width="4.7109375" style="1" customWidth="1"/>
    <col min="3849" max="3849" width="5.42578125" style="1" customWidth="1"/>
    <col min="3850" max="3850" width="5.5703125" style="1" customWidth="1"/>
    <col min="3851" max="3851" width="11.140625" style="1" customWidth="1"/>
    <col min="3852" max="3852" width="13.140625" style="1" customWidth="1"/>
    <col min="3853" max="4097" width="9.140625" style="1"/>
    <col min="4098" max="4098" width="55" style="1" customWidth="1"/>
    <col min="4099" max="4099" width="4" style="1" customWidth="1"/>
    <col min="4100" max="4100" width="2.7109375" style="1" customWidth="1"/>
    <col min="4101" max="4101" width="3.5703125" style="1" customWidth="1"/>
    <col min="4102" max="4102" width="7.42578125" style="1" customWidth="1"/>
    <col min="4103" max="4103" width="6.85546875" style="1" customWidth="1"/>
    <col min="4104" max="4104" width="4.7109375" style="1" customWidth="1"/>
    <col min="4105" max="4105" width="5.42578125" style="1" customWidth="1"/>
    <col min="4106" max="4106" width="5.5703125" style="1" customWidth="1"/>
    <col min="4107" max="4107" width="11.140625" style="1" customWidth="1"/>
    <col min="4108" max="4108" width="13.140625" style="1" customWidth="1"/>
    <col min="4109" max="4353" width="9.140625" style="1"/>
    <col min="4354" max="4354" width="55" style="1" customWidth="1"/>
    <col min="4355" max="4355" width="4" style="1" customWidth="1"/>
    <col min="4356" max="4356" width="2.7109375" style="1" customWidth="1"/>
    <col min="4357" max="4357" width="3.5703125" style="1" customWidth="1"/>
    <col min="4358" max="4358" width="7.42578125" style="1" customWidth="1"/>
    <col min="4359" max="4359" width="6.85546875" style="1" customWidth="1"/>
    <col min="4360" max="4360" width="4.7109375" style="1" customWidth="1"/>
    <col min="4361" max="4361" width="5.42578125" style="1" customWidth="1"/>
    <col min="4362" max="4362" width="5.5703125" style="1" customWidth="1"/>
    <col min="4363" max="4363" width="11.140625" style="1" customWidth="1"/>
    <col min="4364" max="4364" width="13.140625" style="1" customWidth="1"/>
    <col min="4365" max="4609" width="9.140625" style="1"/>
    <col min="4610" max="4610" width="55" style="1" customWidth="1"/>
    <col min="4611" max="4611" width="4" style="1" customWidth="1"/>
    <col min="4612" max="4612" width="2.7109375" style="1" customWidth="1"/>
    <col min="4613" max="4613" width="3.5703125" style="1" customWidth="1"/>
    <col min="4614" max="4614" width="7.42578125" style="1" customWidth="1"/>
    <col min="4615" max="4615" width="6.85546875" style="1" customWidth="1"/>
    <col min="4616" max="4616" width="4.7109375" style="1" customWidth="1"/>
    <col min="4617" max="4617" width="5.42578125" style="1" customWidth="1"/>
    <col min="4618" max="4618" width="5.5703125" style="1" customWidth="1"/>
    <col min="4619" max="4619" width="11.140625" style="1" customWidth="1"/>
    <col min="4620" max="4620" width="13.140625" style="1" customWidth="1"/>
    <col min="4621" max="4865" width="9.140625" style="1"/>
    <col min="4866" max="4866" width="55" style="1" customWidth="1"/>
    <col min="4867" max="4867" width="4" style="1" customWidth="1"/>
    <col min="4868" max="4868" width="2.7109375" style="1" customWidth="1"/>
    <col min="4869" max="4869" width="3.5703125" style="1" customWidth="1"/>
    <col min="4870" max="4870" width="7.42578125" style="1" customWidth="1"/>
    <col min="4871" max="4871" width="6.85546875" style="1" customWidth="1"/>
    <col min="4872" max="4872" width="4.7109375" style="1" customWidth="1"/>
    <col min="4873" max="4873" width="5.42578125" style="1" customWidth="1"/>
    <col min="4874" max="4874" width="5.5703125" style="1" customWidth="1"/>
    <col min="4875" max="4875" width="11.140625" style="1" customWidth="1"/>
    <col min="4876" max="4876" width="13.140625" style="1" customWidth="1"/>
    <col min="4877" max="5121" width="9.140625" style="1"/>
    <col min="5122" max="5122" width="55" style="1" customWidth="1"/>
    <col min="5123" max="5123" width="4" style="1" customWidth="1"/>
    <col min="5124" max="5124" width="2.7109375" style="1" customWidth="1"/>
    <col min="5125" max="5125" width="3.5703125" style="1" customWidth="1"/>
    <col min="5126" max="5126" width="7.42578125" style="1" customWidth="1"/>
    <col min="5127" max="5127" width="6.85546875" style="1" customWidth="1"/>
    <col min="5128" max="5128" width="4.7109375" style="1" customWidth="1"/>
    <col min="5129" max="5129" width="5.42578125" style="1" customWidth="1"/>
    <col min="5130" max="5130" width="5.5703125" style="1" customWidth="1"/>
    <col min="5131" max="5131" width="11.140625" style="1" customWidth="1"/>
    <col min="5132" max="5132" width="13.140625" style="1" customWidth="1"/>
    <col min="5133" max="5377" width="9.140625" style="1"/>
    <col min="5378" max="5378" width="55" style="1" customWidth="1"/>
    <col min="5379" max="5379" width="4" style="1" customWidth="1"/>
    <col min="5380" max="5380" width="2.7109375" style="1" customWidth="1"/>
    <col min="5381" max="5381" width="3.5703125" style="1" customWidth="1"/>
    <col min="5382" max="5382" width="7.42578125" style="1" customWidth="1"/>
    <col min="5383" max="5383" width="6.85546875" style="1" customWidth="1"/>
    <col min="5384" max="5384" width="4.7109375" style="1" customWidth="1"/>
    <col min="5385" max="5385" width="5.42578125" style="1" customWidth="1"/>
    <col min="5386" max="5386" width="5.5703125" style="1" customWidth="1"/>
    <col min="5387" max="5387" width="11.140625" style="1" customWidth="1"/>
    <col min="5388" max="5388" width="13.140625" style="1" customWidth="1"/>
    <col min="5389" max="5633" width="9.140625" style="1"/>
    <col min="5634" max="5634" width="55" style="1" customWidth="1"/>
    <col min="5635" max="5635" width="4" style="1" customWidth="1"/>
    <col min="5636" max="5636" width="2.7109375" style="1" customWidth="1"/>
    <col min="5637" max="5637" width="3.5703125" style="1" customWidth="1"/>
    <col min="5638" max="5638" width="7.42578125" style="1" customWidth="1"/>
    <col min="5639" max="5639" width="6.85546875" style="1" customWidth="1"/>
    <col min="5640" max="5640" width="4.7109375" style="1" customWidth="1"/>
    <col min="5641" max="5641" width="5.42578125" style="1" customWidth="1"/>
    <col min="5642" max="5642" width="5.5703125" style="1" customWidth="1"/>
    <col min="5643" max="5643" width="11.140625" style="1" customWidth="1"/>
    <col min="5644" max="5644" width="13.140625" style="1" customWidth="1"/>
    <col min="5645" max="5889" width="9.140625" style="1"/>
    <col min="5890" max="5890" width="55" style="1" customWidth="1"/>
    <col min="5891" max="5891" width="4" style="1" customWidth="1"/>
    <col min="5892" max="5892" width="2.7109375" style="1" customWidth="1"/>
    <col min="5893" max="5893" width="3.5703125" style="1" customWidth="1"/>
    <col min="5894" max="5894" width="7.42578125" style="1" customWidth="1"/>
    <col min="5895" max="5895" width="6.85546875" style="1" customWidth="1"/>
    <col min="5896" max="5896" width="4.7109375" style="1" customWidth="1"/>
    <col min="5897" max="5897" width="5.42578125" style="1" customWidth="1"/>
    <col min="5898" max="5898" width="5.5703125" style="1" customWidth="1"/>
    <col min="5899" max="5899" width="11.140625" style="1" customWidth="1"/>
    <col min="5900" max="5900" width="13.140625" style="1" customWidth="1"/>
    <col min="5901" max="6145" width="9.140625" style="1"/>
    <col min="6146" max="6146" width="55" style="1" customWidth="1"/>
    <col min="6147" max="6147" width="4" style="1" customWidth="1"/>
    <col min="6148" max="6148" width="2.7109375" style="1" customWidth="1"/>
    <col min="6149" max="6149" width="3.5703125" style="1" customWidth="1"/>
    <col min="6150" max="6150" width="7.42578125" style="1" customWidth="1"/>
    <col min="6151" max="6151" width="6.85546875" style="1" customWidth="1"/>
    <col min="6152" max="6152" width="4.7109375" style="1" customWidth="1"/>
    <col min="6153" max="6153" width="5.42578125" style="1" customWidth="1"/>
    <col min="6154" max="6154" width="5.5703125" style="1" customWidth="1"/>
    <col min="6155" max="6155" width="11.140625" style="1" customWidth="1"/>
    <col min="6156" max="6156" width="13.140625" style="1" customWidth="1"/>
    <col min="6157" max="6401" width="9.140625" style="1"/>
    <col min="6402" max="6402" width="55" style="1" customWidth="1"/>
    <col min="6403" max="6403" width="4" style="1" customWidth="1"/>
    <col min="6404" max="6404" width="2.7109375" style="1" customWidth="1"/>
    <col min="6405" max="6405" width="3.5703125" style="1" customWidth="1"/>
    <col min="6406" max="6406" width="7.42578125" style="1" customWidth="1"/>
    <col min="6407" max="6407" width="6.85546875" style="1" customWidth="1"/>
    <col min="6408" max="6408" width="4.7109375" style="1" customWidth="1"/>
    <col min="6409" max="6409" width="5.42578125" style="1" customWidth="1"/>
    <col min="6410" max="6410" width="5.5703125" style="1" customWidth="1"/>
    <col min="6411" max="6411" width="11.140625" style="1" customWidth="1"/>
    <col min="6412" max="6412" width="13.140625" style="1" customWidth="1"/>
    <col min="6413" max="6657" width="9.140625" style="1"/>
    <col min="6658" max="6658" width="55" style="1" customWidth="1"/>
    <col min="6659" max="6659" width="4" style="1" customWidth="1"/>
    <col min="6660" max="6660" width="2.7109375" style="1" customWidth="1"/>
    <col min="6661" max="6661" width="3.5703125" style="1" customWidth="1"/>
    <col min="6662" max="6662" width="7.42578125" style="1" customWidth="1"/>
    <col min="6663" max="6663" width="6.85546875" style="1" customWidth="1"/>
    <col min="6664" max="6664" width="4.7109375" style="1" customWidth="1"/>
    <col min="6665" max="6665" width="5.42578125" style="1" customWidth="1"/>
    <col min="6666" max="6666" width="5.5703125" style="1" customWidth="1"/>
    <col min="6667" max="6667" width="11.140625" style="1" customWidth="1"/>
    <col min="6668" max="6668" width="13.140625" style="1" customWidth="1"/>
    <col min="6669" max="6913" width="9.140625" style="1"/>
    <col min="6914" max="6914" width="55" style="1" customWidth="1"/>
    <col min="6915" max="6915" width="4" style="1" customWidth="1"/>
    <col min="6916" max="6916" width="2.7109375" style="1" customWidth="1"/>
    <col min="6917" max="6917" width="3.5703125" style="1" customWidth="1"/>
    <col min="6918" max="6918" width="7.42578125" style="1" customWidth="1"/>
    <col min="6919" max="6919" width="6.85546875" style="1" customWidth="1"/>
    <col min="6920" max="6920" width="4.7109375" style="1" customWidth="1"/>
    <col min="6921" max="6921" width="5.42578125" style="1" customWidth="1"/>
    <col min="6922" max="6922" width="5.5703125" style="1" customWidth="1"/>
    <col min="6923" max="6923" width="11.140625" style="1" customWidth="1"/>
    <col min="6924" max="6924" width="13.140625" style="1" customWidth="1"/>
    <col min="6925" max="7169" width="9.140625" style="1"/>
    <col min="7170" max="7170" width="55" style="1" customWidth="1"/>
    <col min="7171" max="7171" width="4" style="1" customWidth="1"/>
    <col min="7172" max="7172" width="2.7109375" style="1" customWidth="1"/>
    <col min="7173" max="7173" width="3.5703125" style="1" customWidth="1"/>
    <col min="7174" max="7174" width="7.42578125" style="1" customWidth="1"/>
    <col min="7175" max="7175" width="6.85546875" style="1" customWidth="1"/>
    <col min="7176" max="7176" width="4.7109375" style="1" customWidth="1"/>
    <col min="7177" max="7177" width="5.42578125" style="1" customWidth="1"/>
    <col min="7178" max="7178" width="5.5703125" style="1" customWidth="1"/>
    <col min="7179" max="7179" width="11.140625" style="1" customWidth="1"/>
    <col min="7180" max="7180" width="13.140625" style="1" customWidth="1"/>
    <col min="7181" max="7425" width="9.140625" style="1"/>
    <col min="7426" max="7426" width="55" style="1" customWidth="1"/>
    <col min="7427" max="7427" width="4" style="1" customWidth="1"/>
    <col min="7428" max="7428" width="2.7109375" style="1" customWidth="1"/>
    <col min="7429" max="7429" width="3.5703125" style="1" customWidth="1"/>
    <col min="7430" max="7430" width="7.42578125" style="1" customWidth="1"/>
    <col min="7431" max="7431" width="6.85546875" style="1" customWidth="1"/>
    <col min="7432" max="7432" width="4.7109375" style="1" customWidth="1"/>
    <col min="7433" max="7433" width="5.42578125" style="1" customWidth="1"/>
    <col min="7434" max="7434" width="5.5703125" style="1" customWidth="1"/>
    <col min="7435" max="7435" width="11.140625" style="1" customWidth="1"/>
    <col min="7436" max="7436" width="13.140625" style="1" customWidth="1"/>
    <col min="7437" max="7681" width="9.140625" style="1"/>
    <col min="7682" max="7682" width="55" style="1" customWidth="1"/>
    <col min="7683" max="7683" width="4" style="1" customWidth="1"/>
    <col min="7684" max="7684" width="2.7109375" style="1" customWidth="1"/>
    <col min="7685" max="7685" width="3.5703125" style="1" customWidth="1"/>
    <col min="7686" max="7686" width="7.42578125" style="1" customWidth="1"/>
    <col min="7687" max="7687" width="6.85546875" style="1" customWidth="1"/>
    <col min="7688" max="7688" width="4.7109375" style="1" customWidth="1"/>
    <col min="7689" max="7689" width="5.42578125" style="1" customWidth="1"/>
    <col min="7690" max="7690" width="5.5703125" style="1" customWidth="1"/>
    <col min="7691" max="7691" width="11.140625" style="1" customWidth="1"/>
    <col min="7692" max="7692" width="13.140625" style="1" customWidth="1"/>
    <col min="7693" max="7937" width="9.140625" style="1"/>
    <col min="7938" max="7938" width="55" style="1" customWidth="1"/>
    <col min="7939" max="7939" width="4" style="1" customWidth="1"/>
    <col min="7940" max="7940" width="2.7109375" style="1" customWidth="1"/>
    <col min="7941" max="7941" width="3.5703125" style="1" customWidth="1"/>
    <col min="7942" max="7942" width="7.42578125" style="1" customWidth="1"/>
    <col min="7943" max="7943" width="6.85546875" style="1" customWidth="1"/>
    <col min="7944" max="7944" width="4.7109375" style="1" customWidth="1"/>
    <col min="7945" max="7945" width="5.42578125" style="1" customWidth="1"/>
    <col min="7946" max="7946" width="5.5703125" style="1" customWidth="1"/>
    <col min="7947" max="7947" width="11.140625" style="1" customWidth="1"/>
    <col min="7948" max="7948" width="13.140625" style="1" customWidth="1"/>
    <col min="7949" max="8193" width="9.140625" style="1"/>
    <col min="8194" max="8194" width="55" style="1" customWidth="1"/>
    <col min="8195" max="8195" width="4" style="1" customWidth="1"/>
    <col min="8196" max="8196" width="2.7109375" style="1" customWidth="1"/>
    <col min="8197" max="8197" width="3.5703125" style="1" customWidth="1"/>
    <col min="8198" max="8198" width="7.42578125" style="1" customWidth="1"/>
    <col min="8199" max="8199" width="6.85546875" style="1" customWidth="1"/>
    <col min="8200" max="8200" width="4.7109375" style="1" customWidth="1"/>
    <col min="8201" max="8201" width="5.42578125" style="1" customWidth="1"/>
    <col min="8202" max="8202" width="5.5703125" style="1" customWidth="1"/>
    <col min="8203" max="8203" width="11.140625" style="1" customWidth="1"/>
    <col min="8204" max="8204" width="13.140625" style="1" customWidth="1"/>
    <col min="8205" max="8449" width="9.140625" style="1"/>
    <col min="8450" max="8450" width="55" style="1" customWidth="1"/>
    <col min="8451" max="8451" width="4" style="1" customWidth="1"/>
    <col min="8452" max="8452" width="2.7109375" style="1" customWidth="1"/>
    <col min="8453" max="8453" width="3.5703125" style="1" customWidth="1"/>
    <col min="8454" max="8454" width="7.42578125" style="1" customWidth="1"/>
    <col min="8455" max="8455" width="6.85546875" style="1" customWidth="1"/>
    <col min="8456" max="8456" width="4.7109375" style="1" customWidth="1"/>
    <col min="8457" max="8457" width="5.42578125" style="1" customWidth="1"/>
    <col min="8458" max="8458" width="5.5703125" style="1" customWidth="1"/>
    <col min="8459" max="8459" width="11.140625" style="1" customWidth="1"/>
    <col min="8460" max="8460" width="13.140625" style="1" customWidth="1"/>
    <col min="8461" max="8705" width="9.140625" style="1"/>
    <col min="8706" max="8706" width="55" style="1" customWidth="1"/>
    <col min="8707" max="8707" width="4" style="1" customWidth="1"/>
    <col min="8708" max="8708" width="2.7109375" style="1" customWidth="1"/>
    <col min="8709" max="8709" width="3.5703125" style="1" customWidth="1"/>
    <col min="8710" max="8710" width="7.42578125" style="1" customWidth="1"/>
    <col min="8711" max="8711" width="6.85546875" style="1" customWidth="1"/>
    <col min="8712" max="8712" width="4.7109375" style="1" customWidth="1"/>
    <col min="8713" max="8713" width="5.42578125" style="1" customWidth="1"/>
    <col min="8714" max="8714" width="5.5703125" style="1" customWidth="1"/>
    <col min="8715" max="8715" width="11.140625" style="1" customWidth="1"/>
    <col min="8716" max="8716" width="13.140625" style="1" customWidth="1"/>
    <col min="8717" max="8961" width="9.140625" style="1"/>
    <col min="8962" max="8962" width="55" style="1" customWidth="1"/>
    <col min="8963" max="8963" width="4" style="1" customWidth="1"/>
    <col min="8964" max="8964" width="2.7109375" style="1" customWidth="1"/>
    <col min="8965" max="8965" width="3.5703125" style="1" customWidth="1"/>
    <col min="8966" max="8966" width="7.42578125" style="1" customWidth="1"/>
    <col min="8967" max="8967" width="6.85546875" style="1" customWidth="1"/>
    <col min="8968" max="8968" width="4.7109375" style="1" customWidth="1"/>
    <col min="8969" max="8969" width="5.42578125" style="1" customWidth="1"/>
    <col min="8970" max="8970" width="5.5703125" style="1" customWidth="1"/>
    <col min="8971" max="8971" width="11.140625" style="1" customWidth="1"/>
    <col min="8972" max="8972" width="13.140625" style="1" customWidth="1"/>
    <col min="8973" max="9217" width="9.140625" style="1"/>
    <col min="9218" max="9218" width="55" style="1" customWidth="1"/>
    <col min="9219" max="9219" width="4" style="1" customWidth="1"/>
    <col min="9220" max="9220" width="2.7109375" style="1" customWidth="1"/>
    <col min="9221" max="9221" width="3.5703125" style="1" customWidth="1"/>
    <col min="9222" max="9222" width="7.42578125" style="1" customWidth="1"/>
    <col min="9223" max="9223" width="6.85546875" style="1" customWidth="1"/>
    <col min="9224" max="9224" width="4.7109375" style="1" customWidth="1"/>
    <col min="9225" max="9225" width="5.42578125" style="1" customWidth="1"/>
    <col min="9226" max="9226" width="5.5703125" style="1" customWidth="1"/>
    <col min="9227" max="9227" width="11.140625" style="1" customWidth="1"/>
    <col min="9228" max="9228" width="13.140625" style="1" customWidth="1"/>
    <col min="9229" max="9473" width="9.140625" style="1"/>
    <col min="9474" max="9474" width="55" style="1" customWidth="1"/>
    <col min="9475" max="9475" width="4" style="1" customWidth="1"/>
    <col min="9476" max="9476" width="2.7109375" style="1" customWidth="1"/>
    <col min="9477" max="9477" width="3.5703125" style="1" customWidth="1"/>
    <col min="9478" max="9478" width="7.42578125" style="1" customWidth="1"/>
    <col min="9479" max="9479" width="6.85546875" style="1" customWidth="1"/>
    <col min="9480" max="9480" width="4.7109375" style="1" customWidth="1"/>
    <col min="9481" max="9481" width="5.42578125" style="1" customWidth="1"/>
    <col min="9482" max="9482" width="5.5703125" style="1" customWidth="1"/>
    <col min="9483" max="9483" width="11.140625" style="1" customWidth="1"/>
    <col min="9484" max="9484" width="13.140625" style="1" customWidth="1"/>
    <col min="9485" max="9729" width="9.140625" style="1"/>
    <col min="9730" max="9730" width="55" style="1" customWidth="1"/>
    <col min="9731" max="9731" width="4" style="1" customWidth="1"/>
    <col min="9732" max="9732" width="2.7109375" style="1" customWidth="1"/>
    <col min="9733" max="9733" width="3.5703125" style="1" customWidth="1"/>
    <col min="9734" max="9734" width="7.42578125" style="1" customWidth="1"/>
    <col min="9735" max="9735" width="6.85546875" style="1" customWidth="1"/>
    <col min="9736" max="9736" width="4.7109375" style="1" customWidth="1"/>
    <col min="9737" max="9737" width="5.42578125" style="1" customWidth="1"/>
    <col min="9738" max="9738" width="5.5703125" style="1" customWidth="1"/>
    <col min="9739" max="9739" width="11.140625" style="1" customWidth="1"/>
    <col min="9740" max="9740" width="13.140625" style="1" customWidth="1"/>
    <col min="9741" max="9985" width="9.140625" style="1"/>
    <col min="9986" max="9986" width="55" style="1" customWidth="1"/>
    <col min="9987" max="9987" width="4" style="1" customWidth="1"/>
    <col min="9988" max="9988" width="2.7109375" style="1" customWidth="1"/>
    <col min="9989" max="9989" width="3.5703125" style="1" customWidth="1"/>
    <col min="9990" max="9990" width="7.42578125" style="1" customWidth="1"/>
    <col min="9991" max="9991" width="6.85546875" style="1" customWidth="1"/>
    <col min="9992" max="9992" width="4.7109375" style="1" customWidth="1"/>
    <col min="9993" max="9993" width="5.42578125" style="1" customWidth="1"/>
    <col min="9994" max="9994" width="5.5703125" style="1" customWidth="1"/>
    <col min="9995" max="9995" width="11.140625" style="1" customWidth="1"/>
    <col min="9996" max="9996" width="13.140625" style="1" customWidth="1"/>
    <col min="9997" max="10241" width="9.140625" style="1"/>
    <col min="10242" max="10242" width="55" style="1" customWidth="1"/>
    <col min="10243" max="10243" width="4" style="1" customWidth="1"/>
    <col min="10244" max="10244" width="2.7109375" style="1" customWidth="1"/>
    <col min="10245" max="10245" width="3.5703125" style="1" customWidth="1"/>
    <col min="10246" max="10246" width="7.42578125" style="1" customWidth="1"/>
    <col min="10247" max="10247" width="6.85546875" style="1" customWidth="1"/>
    <col min="10248" max="10248" width="4.7109375" style="1" customWidth="1"/>
    <col min="10249" max="10249" width="5.42578125" style="1" customWidth="1"/>
    <col min="10250" max="10250" width="5.5703125" style="1" customWidth="1"/>
    <col min="10251" max="10251" width="11.140625" style="1" customWidth="1"/>
    <col min="10252" max="10252" width="13.140625" style="1" customWidth="1"/>
    <col min="10253" max="10497" width="9.140625" style="1"/>
    <col min="10498" max="10498" width="55" style="1" customWidth="1"/>
    <col min="10499" max="10499" width="4" style="1" customWidth="1"/>
    <col min="10500" max="10500" width="2.7109375" style="1" customWidth="1"/>
    <col min="10501" max="10501" width="3.5703125" style="1" customWidth="1"/>
    <col min="10502" max="10502" width="7.42578125" style="1" customWidth="1"/>
    <col min="10503" max="10503" width="6.85546875" style="1" customWidth="1"/>
    <col min="10504" max="10504" width="4.7109375" style="1" customWidth="1"/>
    <col min="10505" max="10505" width="5.42578125" style="1" customWidth="1"/>
    <col min="10506" max="10506" width="5.5703125" style="1" customWidth="1"/>
    <col min="10507" max="10507" width="11.140625" style="1" customWidth="1"/>
    <col min="10508" max="10508" width="13.140625" style="1" customWidth="1"/>
    <col min="10509" max="10753" width="9.140625" style="1"/>
    <col min="10754" max="10754" width="55" style="1" customWidth="1"/>
    <col min="10755" max="10755" width="4" style="1" customWidth="1"/>
    <col min="10756" max="10756" width="2.7109375" style="1" customWidth="1"/>
    <col min="10757" max="10757" width="3.5703125" style="1" customWidth="1"/>
    <col min="10758" max="10758" width="7.42578125" style="1" customWidth="1"/>
    <col min="10759" max="10759" width="6.85546875" style="1" customWidth="1"/>
    <col min="10760" max="10760" width="4.7109375" style="1" customWidth="1"/>
    <col min="10761" max="10761" width="5.42578125" style="1" customWidth="1"/>
    <col min="10762" max="10762" width="5.5703125" style="1" customWidth="1"/>
    <col min="10763" max="10763" width="11.140625" style="1" customWidth="1"/>
    <col min="10764" max="10764" width="13.140625" style="1" customWidth="1"/>
    <col min="10765" max="11009" width="9.140625" style="1"/>
    <col min="11010" max="11010" width="55" style="1" customWidth="1"/>
    <col min="11011" max="11011" width="4" style="1" customWidth="1"/>
    <col min="11012" max="11012" width="2.7109375" style="1" customWidth="1"/>
    <col min="11013" max="11013" width="3.5703125" style="1" customWidth="1"/>
    <col min="11014" max="11014" width="7.42578125" style="1" customWidth="1"/>
    <col min="11015" max="11015" width="6.85546875" style="1" customWidth="1"/>
    <col min="11016" max="11016" width="4.7109375" style="1" customWidth="1"/>
    <col min="11017" max="11017" width="5.42578125" style="1" customWidth="1"/>
    <col min="11018" max="11018" width="5.5703125" style="1" customWidth="1"/>
    <col min="11019" max="11019" width="11.140625" style="1" customWidth="1"/>
    <col min="11020" max="11020" width="13.140625" style="1" customWidth="1"/>
    <col min="11021" max="11265" width="9.140625" style="1"/>
    <col min="11266" max="11266" width="55" style="1" customWidth="1"/>
    <col min="11267" max="11267" width="4" style="1" customWidth="1"/>
    <col min="11268" max="11268" width="2.7109375" style="1" customWidth="1"/>
    <col min="11269" max="11269" width="3.5703125" style="1" customWidth="1"/>
    <col min="11270" max="11270" width="7.42578125" style="1" customWidth="1"/>
    <col min="11271" max="11271" width="6.85546875" style="1" customWidth="1"/>
    <col min="11272" max="11272" width="4.7109375" style="1" customWidth="1"/>
    <col min="11273" max="11273" width="5.42578125" style="1" customWidth="1"/>
    <col min="11274" max="11274" width="5.5703125" style="1" customWidth="1"/>
    <col min="11275" max="11275" width="11.140625" style="1" customWidth="1"/>
    <col min="11276" max="11276" width="13.140625" style="1" customWidth="1"/>
    <col min="11277" max="11521" width="9.140625" style="1"/>
    <col min="11522" max="11522" width="55" style="1" customWidth="1"/>
    <col min="11523" max="11523" width="4" style="1" customWidth="1"/>
    <col min="11524" max="11524" width="2.7109375" style="1" customWidth="1"/>
    <col min="11525" max="11525" width="3.5703125" style="1" customWidth="1"/>
    <col min="11526" max="11526" width="7.42578125" style="1" customWidth="1"/>
    <col min="11527" max="11527" width="6.85546875" style="1" customWidth="1"/>
    <col min="11528" max="11528" width="4.7109375" style="1" customWidth="1"/>
    <col min="11529" max="11529" width="5.42578125" style="1" customWidth="1"/>
    <col min="11530" max="11530" width="5.5703125" style="1" customWidth="1"/>
    <col min="11531" max="11531" width="11.140625" style="1" customWidth="1"/>
    <col min="11532" max="11532" width="13.140625" style="1" customWidth="1"/>
    <col min="11533" max="11777" width="9.140625" style="1"/>
    <col min="11778" max="11778" width="55" style="1" customWidth="1"/>
    <col min="11779" max="11779" width="4" style="1" customWidth="1"/>
    <col min="11780" max="11780" width="2.7109375" style="1" customWidth="1"/>
    <col min="11781" max="11781" width="3.5703125" style="1" customWidth="1"/>
    <col min="11782" max="11782" width="7.42578125" style="1" customWidth="1"/>
    <col min="11783" max="11783" width="6.85546875" style="1" customWidth="1"/>
    <col min="11784" max="11784" width="4.7109375" style="1" customWidth="1"/>
    <col min="11785" max="11785" width="5.42578125" style="1" customWidth="1"/>
    <col min="11786" max="11786" width="5.5703125" style="1" customWidth="1"/>
    <col min="11787" max="11787" width="11.140625" style="1" customWidth="1"/>
    <col min="11788" max="11788" width="13.140625" style="1" customWidth="1"/>
    <col min="11789" max="12033" width="9.140625" style="1"/>
    <col min="12034" max="12034" width="55" style="1" customWidth="1"/>
    <col min="12035" max="12035" width="4" style="1" customWidth="1"/>
    <col min="12036" max="12036" width="2.7109375" style="1" customWidth="1"/>
    <col min="12037" max="12037" width="3.5703125" style="1" customWidth="1"/>
    <col min="12038" max="12038" width="7.42578125" style="1" customWidth="1"/>
    <col min="12039" max="12039" width="6.85546875" style="1" customWidth="1"/>
    <col min="12040" max="12040" width="4.7109375" style="1" customWidth="1"/>
    <col min="12041" max="12041" width="5.42578125" style="1" customWidth="1"/>
    <col min="12042" max="12042" width="5.5703125" style="1" customWidth="1"/>
    <col min="12043" max="12043" width="11.140625" style="1" customWidth="1"/>
    <col min="12044" max="12044" width="13.140625" style="1" customWidth="1"/>
    <col min="12045" max="12289" width="9.140625" style="1"/>
    <col min="12290" max="12290" width="55" style="1" customWidth="1"/>
    <col min="12291" max="12291" width="4" style="1" customWidth="1"/>
    <col min="12292" max="12292" width="2.7109375" style="1" customWidth="1"/>
    <col min="12293" max="12293" width="3.5703125" style="1" customWidth="1"/>
    <col min="12294" max="12294" width="7.42578125" style="1" customWidth="1"/>
    <col min="12295" max="12295" width="6.85546875" style="1" customWidth="1"/>
    <col min="12296" max="12296" width="4.7109375" style="1" customWidth="1"/>
    <col min="12297" max="12297" width="5.42578125" style="1" customWidth="1"/>
    <col min="12298" max="12298" width="5.5703125" style="1" customWidth="1"/>
    <col min="12299" max="12299" width="11.140625" style="1" customWidth="1"/>
    <col min="12300" max="12300" width="13.140625" style="1" customWidth="1"/>
    <col min="12301" max="12545" width="9.140625" style="1"/>
    <col min="12546" max="12546" width="55" style="1" customWidth="1"/>
    <col min="12547" max="12547" width="4" style="1" customWidth="1"/>
    <col min="12548" max="12548" width="2.7109375" style="1" customWidth="1"/>
    <col min="12549" max="12549" width="3.5703125" style="1" customWidth="1"/>
    <col min="12550" max="12550" width="7.42578125" style="1" customWidth="1"/>
    <col min="12551" max="12551" width="6.85546875" style="1" customWidth="1"/>
    <col min="12552" max="12552" width="4.7109375" style="1" customWidth="1"/>
    <col min="12553" max="12553" width="5.42578125" style="1" customWidth="1"/>
    <col min="12554" max="12554" width="5.5703125" style="1" customWidth="1"/>
    <col min="12555" max="12555" width="11.140625" style="1" customWidth="1"/>
    <col min="12556" max="12556" width="13.140625" style="1" customWidth="1"/>
    <col min="12557" max="12801" width="9.140625" style="1"/>
    <col min="12802" max="12802" width="55" style="1" customWidth="1"/>
    <col min="12803" max="12803" width="4" style="1" customWidth="1"/>
    <col min="12804" max="12804" width="2.7109375" style="1" customWidth="1"/>
    <col min="12805" max="12805" width="3.5703125" style="1" customWidth="1"/>
    <col min="12806" max="12806" width="7.42578125" style="1" customWidth="1"/>
    <col min="12807" max="12807" width="6.85546875" style="1" customWidth="1"/>
    <col min="12808" max="12808" width="4.7109375" style="1" customWidth="1"/>
    <col min="12809" max="12809" width="5.42578125" style="1" customWidth="1"/>
    <col min="12810" max="12810" width="5.5703125" style="1" customWidth="1"/>
    <col min="12811" max="12811" width="11.140625" style="1" customWidth="1"/>
    <col min="12812" max="12812" width="13.140625" style="1" customWidth="1"/>
    <col min="12813" max="13057" width="9.140625" style="1"/>
    <col min="13058" max="13058" width="55" style="1" customWidth="1"/>
    <col min="13059" max="13059" width="4" style="1" customWidth="1"/>
    <col min="13060" max="13060" width="2.7109375" style="1" customWidth="1"/>
    <col min="13061" max="13061" width="3.5703125" style="1" customWidth="1"/>
    <col min="13062" max="13062" width="7.42578125" style="1" customWidth="1"/>
    <col min="13063" max="13063" width="6.85546875" style="1" customWidth="1"/>
    <col min="13064" max="13064" width="4.7109375" style="1" customWidth="1"/>
    <col min="13065" max="13065" width="5.42578125" style="1" customWidth="1"/>
    <col min="13066" max="13066" width="5.5703125" style="1" customWidth="1"/>
    <col min="13067" max="13067" width="11.140625" style="1" customWidth="1"/>
    <col min="13068" max="13068" width="13.140625" style="1" customWidth="1"/>
    <col min="13069" max="13313" width="9.140625" style="1"/>
    <col min="13314" max="13314" width="55" style="1" customWidth="1"/>
    <col min="13315" max="13315" width="4" style="1" customWidth="1"/>
    <col min="13316" max="13316" width="2.7109375" style="1" customWidth="1"/>
    <col min="13317" max="13317" width="3.5703125" style="1" customWidth="1"/>
    <col min="13318" max="13318" width="7.42578125" style="1" customWidth="1"/>
    <col min="13319" max="13319" width="6.85546875" style="1" customWidth="1"/>
    <col min="13320" max="13320" width="4.7109375" style="1" customWidth="1"/>
    <col min="13321" max="13321" width="5.42578125" style="1" customWidth="1"/>
    <col min="13322" max="13322" width="5.5703125" style="1" customWidth="1"/>
    <col min="13323" max="13323" width="11.140625" style="1" customWidth="1"/>
    <col min="13324" max="13324" width="13.140625" style="1" customWidth="1"/>
    <col min="13325" max="13569" width="9.140625" style="1"/>
    <col min="13570" max="13570" width="55" style="1" customWidth="1"/>
    <col min="13571" max="13571" width="4" style="1" customWidth="1"/>
    <col min="13572" max="13572" width="2.7109375" style="1" customWidth="1"/>
    <col min="13573" max="13573" width="3.5703125" style="1" customWidth="1"/>
    <col min="13574" max="13574" width="7.42578125" style="1" customWidth="1"/>
    <col min="13575" max="13575" width="6.85546875" style="1" customWidth="1"/>
    <col min="13576" max="13576" width="4.7109375" style="1" customWidth="1"/>
    <col min="13577" max="13577" width="5.42578125" style="1" customWidth="1"/>
    <col min="13578" max="13578" width="5.5703125" style="1" customWidth="1"/>
    <col min="13579" max="13579" width="11.140625" style="1" customWidth="1"/>
    <col min="13580" max="13580" width="13.140625" style="1" customWidth="1"/>
    <col min="13581" max="13825" width="9.140625" style="1"/>
    <col min="13826" max="13826" width="55" style="1" customWidth="1"/>
    <col min="13827" max="13827" width="4" style="1" customWidth="1"/>
    <col min="13828" max="13828" width="2.7109375" style="1" customWidth="1"/>
    <col min="13829" max="13829" width="3.5703125" style="1" customWidth="1"/>
    <col min="13830" max="13830" width="7.42578125" style="1" customWidth="1"/>
    <col min="13831" max="13831" width="6.85546875" style="1" customWidth="1"/>
    <col min="13832" max="13832" width="4.7109375" style="1" customWidth="1"/>
    <col min="13833" max="13833" width="5.42578125" style="1" customWidth="1"/>
    <col min="13834" max="13834" width="5.5703125" style="1" customWidth="1"/>
    <col min="13835" max="13835" width="11.140625" style="1" customWidth="1"/>
    <col min="13836" max="13836" width="13.140625" style="1" customWidth="1"/>
    <col min="13837" max="14081" width="9.140625" style="1"/>
    <col min="14082" max="14082" width="55" style="1" customWidth="1"/>
    <col min="14083" max="14083" width="4" style="1" customWidth="1"/>
    <col min="14084" max="14084" width="2.7109375" style="1" customWidth="1"/>
    <col min="14085" max="14085" width="3.5703125" style="1" customWidth="1"/>
    <col min="14086" max="14086" width="7.42578125" style="1" customWidth="1"/>
    <col min="14087" max="14087" width="6.85546875" style="1" customWidth="1"/>
    <col min="14088" max="14088" width="4.7109375" style="1" customWidth="1"/>
    <col min="14089" max="14089" width="5.42578125" style="1" customWidth="1"/>
    <col min="14090" max="14090" width="5.5703125" style="1" customWidth="1"/>
    <col min="14091" max="14091" width="11.140625" style="1" customWidth="1"/>
    <col min="14092" max="14092" width="13.140625" style="1" customWidth="1"/>
    <col min="14093" max="14337" width="9.140625" style="1"/>
    <col min="14338" max="14338" width="55" style="1" customWidth="1"/>
    <col min="14339" max="14339" width="4" style="1" customWidth="1"/>
    <col min="14340" max="14340" width="2.7109375" style="1" customWidth="1"/>
    <col min="14341" max="14341" width="3.5703125" style="1" customWidth="1"/>
    <col min="14342" max="14342" width="7.42578125" style="1" customWidth="1"/>
    <col min="14343" max="14343" width="6.85546875" style="1" customWidth="1"/>
    <col min="14344" max="14344" width="4.7109375" style="1" customWidth="1"/>
    <col min="14345" max="14345" width="5.42578125" style="1" customWidth="1"/>
    <col min="14346" max="14346" width="5.5703125" style="1" customWidth="1"/>
    <col min="14347" max="14347" width="11.140625" style="1" customWidth="1"/>
    <col min="14348" max="14348" width="13.140625" style="1" customWidth="1"/>
    <col min="14349" max="14593" width="9.140625" style="1"/>
    <col min="14594" max="14594" width="55" style="1" customWidth="1"/>
    <col min="14595" max="14595" width="4" style="1" customWidth="1"/>
    <col min="14596" max="14596" width="2.7109375" style="1" customWidth="1"/>
    <col min="14597" max="14597" width="3.5703125" style="1" customWidth="1"/>
    <col min="14598" max="14598" width="7.42578125" style="1" customWidth="1"/>
    <col min="14599" max="14599" width="6.85546875" style="1" customWidth="1"/>
    <col min="14600" max="14600" width="4.7109375" style="1" customWidth="1"/>
    <col min="14601" max="14601" width="5.42578125" style="1" customWidth="1"/>
    <col min="14602" max="14602" width="5.5703125" style="1" customWidth="1"/>
    <col min="14603" max="14603" width="11.140625" style="1" customWidth="1"/>
    <col min="14604" max="14604" width="13.140625" style="1" customWidth="1"/>
    <col min="14605" max="14849" width="9.140625" style="1"/>
    <col min="14850" max="14850" width="55" style="1" customWidth="1"/>
    <col min="14851" max="14851" width="4" style="1" customWidth="1"/>
    <col min="14852" max="14852" width="2.7109375" style="1" customWidth="1"/>
    <col min="14853" max="14853" width="3.5703125" style="1" customWidth="1"/>
    <col min="14854" max="14854" width="7.42578125" style="1" customWidth="1"/>
    <col min="14855" max="14855" width="6.85546875" style="1" customWidth="1"/>
    <col min="14856" max="14856" width="4.7109375" style="1" customWidth="1"/>
    <col min="14857" max="14857" width="5.42578125" style="1" customWidth="1"/>
    <col min="14858" max="14858" width="5.5703125" style="1" customWidth="1"/>
    <col min="14859" max="14859" width="11.140625" style="1" customWidth="1"/>
    <col min="14860" max="14860" width="13.140625" style="1" customWidth="1"/>
    <col min="14861" max="15105" width="9.140625" style="1"/>
    <col min="15106" max="15106" width="55" style="1" customWidth="1"/>
    <col min="15107" max="15107" width="4" style="1" customWidth="1"/>
    <col min="15108" max="15108" width="2.7109375" style="1" customWidth="1"/>
    <col min="15109" max="15109" width="3.5703125" style="1" customWidth="1"/>
    <col min="15110" max="15110" width="7.42578125" style="1" customWidth="1"/>
    <col min="15111" max="15111" width="6.85546875" style="1" customWidth="1"/>
    <col min="15112" max="15112" width="4.7109375" style="1" customWidth="1"/>
    <col min="15113" max="15113" width="5.42578125" style="1" customWidth="1"/>
    <col min="15114" max="15114" width="5.5703125" style="1" customWidth="1"/>
    <col min="15115" max="15115" width="11.140625" style="1" customWidth="1"/>
    <col min="15116" max="15116" width="13.140625" style="1" customWidth="1"/>
    <col min="15117" max="15361" width="9.140625" style="1"/>
    <col min="15362" max="15362" width="55" style="1" customWidth="1"/>
    <col min="15363" max="15363" width="4" style="1" customWidth="1"/>
    <col min="15364" max="15364" width="2.7109375" style="1" customWidth="1"/>
    <col min="15365" max="15365" width="3.5703125" style="1" customWidth="1"/>
    <col min="15366" max="15366" width="7.42578125" style="1" customWidth="1"/>
    <col min="15367" max="15367" width="6.85546875" style="1" customWidth="1"/>
    <col min="15368" max="15368" width="4.7109375" style="1" customWidth="1"/>
    <col min="15369" max="15369" width="5.42578125" style="1" customWidth="1"/>
    <col min="15370" max="15370" width="5.5703125" style="1" customWidth="1"/>
    <col min="15371" max="15371" width="11.140625" style="1" customWidth="1"/>
    <col min="15372" max="15372" width="13.140625" style="1" customWidth="1"/>
    <col min="15373" max="15617" width="9.140625" style="1"/>
    <col min="15618" max="15618" width="55" style="1" customWidth="1"/>
    <col min="15619" max="15619" width="4" style="1" customWidth="1"/>
    <col min="15620" max="15620" width="2.7109375" style="1" customWidth="1"/>
    <col min="15621" max="15621" width="3.5703125" style="1" customWidth="1"/>
    <col min="15622" max="15622" width="7.42578125" style="1" customWidth="1"/>
    <col min="15623" max="15623" width="6.85546875" style="1" customWidth="1"/>
    <col min="15624" max="15624" width="4.7109375" style="1" customWidth="1"/>
    <col min="15625" max="15625" width="5.42578125" style="1" customWidth="1"/>
    <col min="15626" max="15626" width="5.5703125" style="1" customWidth="1"/>
    <col min="15627" max="15627" width="11.140625" style="1" customWidth="1"/>
    <col min="15628" max="15628" width="13.140625" style="1" customWidth="1"/>
    <col min="15629" max="15873" width="9.140625" style="1"/>
    <col min="15874" max="15874" width="55" style="1" customWidth="1"/>
    <col min="15875" max="15875" width="4" style="1" customWidth="1"/>
    <col min="15876" max="15876" width="2.7109375" style="1" customWidth="1"/>
    <col min="15877" max="15877" width="3.5703125" style="1" customWidth="1"/>
    <col min="15878" max="15878" width="7.42578125" style="1" customWidth="1"/>
    <col min="15879" max="15879" width="6.85546875" style="1" customWidth="1"/>
    <col min="15880" max="15880" width="4.7109375" style="1" customWidth="1"/>
    <col min="15881" max="15881" width="5.42578125" style="1" customWidth="1"/>
    <col min="15882" max="15882" width="5.5703125" style="1" customWidth="1"/>
    <col min="15883" max="15883" width="11.140625" style="1" customWidth="1"/>
    <col min="15884" max="15884" width="13.140625" style="1" customWidth="1"/>
    <col min="15885" max="16129" width="9.140625" style="1"/>
    <col min="16130" max="16130" width="55" style="1" customWidth="1"/>
    <col min="16131" max="16131" width="4" style="1" customWidth="1"/>
    <col min="16132" max="16132" width="2.7109375" style="1" customWidth="1"/>
    <col min="16133" max="16133" width="3.5703125" style="1" customWidth="1"/>
    <col min="16134" max="16134" width="7.42578125" style="1" customWidth="1"/>
    <col min="16135" max="16135" width="6.85546875" style="1" customWidth="1"/>
    <col min="16136" max="16136" width="4.7109375" style="1" customWidth="1"/>
    <col min="16137" max="16137" width="5.42578125" style="1" customWidth="1"/>
    <col min="16138" max="16138" width="5.5703125" style="1" customWidth="1"/>
    <col min="16139" max="16139" width="11.140625" style="1" customWidth="1"/>
    <col min="16140" max="16140" width="13.140625" style="1" customWidth="1"/>
    <col min="16141" max="16384" width="9.140625" style="1"/>
  </cols>
  <sheetData>
    <row r="1" spans="2:12" hidden="1" x14ac:dyDescent="0.2">
      <c r="C1" s="3"/>
      <c r="D1" s="4"/>
      <c r="E1" s="4"/>
      <c r="F1" s="3"/>
      <c r="G1" s="5"/>
      <c r="H1" s="5"/>
      <c r="I1" s="5"/>
      <c r="J1" s="5"/>
      <c r="K1" s="6"/>
    </row>
    <row r="2" spans="2:12" ht="12.75" hidden="1" customHeight="1" x14ac:dyDescent="0.2">
      <c r="C2" s="7"/>
      <c r="D2" s="7"/>
      <c r="E2" s="7"/>
      <c r="F2" s="7"/>
      <c r="G2" s="7"/>
      <c r="H2" s="7"/>
      <c r="I2" s="7"/>
      <c r="J2" s="7"/>
      <c r="K2" s="8"/>
    </row>
    <row r="3" spans="2:12" ht="12.75" hidden="1" customHeight="1" x14ac:dyDescent="0.2">
      <c r="C3" s="7"/>
      <c r="D3" s="7"/>
      <c r="E3" s="7"/>
      <c r="F3" s="7"/>
      <c r="G3" s="7"/>
      <c r="H3" s="7"/>
      <c r="I3" s="7"/>
      <c r="J3" s="7"/>
      <c r="K3" s="8"/>
    </row>
    <row r="4" spans="2:12" ht="21" customHeight="1" x14ac:dyDescent="0.2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21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2" x14ac:dyDescent="0.2">
      <c r="B6" s="12"/>
      <c r="K6" s="2" t="s">
        <v>1</v>
      </c>
    </row>
    <row r="7" spans="2:12" s="14" customFormat="1" ht="12.75" customHeight="1" x14ac:dyDescent="0.25">
      <c r="B7" s="15" t="s">
        <v>2</v>
      </c>
      <c r="C7" s="15" t="s">
        <v>3</v>
      </c>
      <c r="D7" s="15"/>
      <c r="E7" s="15"/>
      <c r="F7" s="15"/>
      <c r="G7" s="15" t="s">
        <v>4</v>
      </c>
      <c r="H7" s="16" t="s">
        <v>5</v>
      </c>
      <c r="I7" s="15" t="s">
        <v>6</v>
      </c>
      <c r="J7" s="15" t="s">
        <v>7</v>
      </c>
      <c r="K7" s="17" t="s">
        <v>426</v>
      </c>
      <c r="L7" s="17" t="s">
        <v>427</v>
      </c>
    </row>
    <row r="8" spans="2:12" s="14" customFormat="1" x14ac:dyDescent="0.25">
      <c r="B8" s="15"/>
      <c r="C8" s="15"/>
      <c r="D8" s="15"/>
      <c r="E8" s="15"/>
      <c r="F8" s="15"/>
      <c r="G8" s="15"/>
      <c r="H8" s="16"/>
      <c r="I8" s="15"/>
      <c r="J8" s="15"/>
      <c r="K8" s="17" t="s">
        <v>8</v>
      </c>
      <c r="L8" s="17" t="s">
        <v>8</v>
      </c>
    </row>
    <row r="9" spans="2:12" ht="15.75" customHeight="1" x14ac:dyDescent="0.2">
      <c r="B9" s="18">
        <v>1</v>
      </c>
      <c r="C9" s="19">
        <v>2</v>
      </c>
      <c r="D9" s="19"/>
      <c r="E9" s="19"/>
      <c r="F9" s="19"/>
      <c r="G9" s="18">
        <v>3</v>
      </c>
      <c r="H9" s="20">
        <v>4</v>
      </c>
      <c r="I9" s="18">
        <v>5</v>
      </c>
      <c r="J9" s="18">
        <v>6</v>
      </c>
      <c r="K9" s="18">
        <v>7</v>
      </c>
      <c r="L9" s="18">
        <v>7</v>
      </c>
    </row>
    <row r="10" spans="2:12" s="21" customFormat="1" ht="41.25" customHeight="1" x14ac:dyDescent="0.2">
      <c r="B10" s="22" t="s">
        <v>9</v>
      </c>
      <c r="C10" s="23" t="s">
        <v>10</v>
      </c>
      <c r="D10" s="24" t="s">
        <v>11</v>
      </c>
      <c r="E10" s="24" t="s">
        <v>12</v>
      </c>
      <c r="F10" s="24" t="s">
        <v>13</v>
      </c>
      <c r="G10" s="25"/>
      <c r="H10" s="26"/>
      <c r="I10" s="26"/>
      <c r="J10" s="25"/>
      <c r="K10" s="27">
        <f>K11+K30+K60+K75</f>
        <v>313190.61</v>
      </c>
      <c r="L10" s="27">
        <f>L11+L30+L60+L75</f>
        <v>313161.90999999997</v>
      </c>
    </row>
    <row r="11" spans="2:12" s="21" customFormat="1" ht="31.5" customHeight="1" x14ac:dyDescent="0.2">
      <c r="B11" s="28" t="s">
        <v>14</v>
      </c>
      <c r="C11" s="29" t="s">
        <v>10</v>
      </c>
      <c r="D11" s="30" t="s">
        <v>15</v>
      </c>
      <c r="E11" s="30" t="s">
        <v>12</v>
      </c>
      <c r="F11" s="30" t="s">
        <v>13</v>
      </c>
      <c r="G11" s="25"/>
      <c r="H11" s="26"/>
      <c r="I11" s="26"/>
      <c r="J11" s="31"/>
      <c r="K11" s="32">
        <f>K12+K15+K19+K27+K24</f>
        <v>97988.099999999991</v>
      </c>
      <c r="L11" s="32">
        <f>L12+L15+L19+L27+L24</f>
        <v>97988.099999999991</v>
      </c>
    </row>
    <row r="12" spans="2:12" s="21" customFormat="1" ht="63.75" customHeight="1" x14ac:dyDescent="0.2">
      <c r="B12" s="33" t="s">
        <v>16</v>
      </c>
      <c r="C12" s="29" t="s">
        <v>10</v>
      </c>
      <c r="D12" s="30" t="s">
        <v>15</v>
      </c>
      <c r="E12" s="30" t="s">
        <v>10</v>
      </c>
      <c r="F12" s="30" t="s">
        <v>13</v>
      </c>
      <c r="G12" s="34"/>
      <c r="H12" s="35"/>
      <c r="I12" s="35"/>
      <c r="J12" s="36"/>
      <c r="K12" s="32">
        <f>K13</f>
        <v>60751.6</v>
      </c>
      <c r="L12" s="32">
        <f>L13</f>
        <v>60751.6</v>
      </c>
    </row>
    <row r="13" spans="2:12" s="21" customFormat="1" ht="38.25" x14ac:dyDescent="0.2">
      <c r="B13" s="37" t="s">
        <v>17</v>
      </c>
      <c r="C13" s="38" t="s">
        <v>10</v>
      </c>
      <c r="D13" s="39" t="s">
        <v>15</v>
      </c>
      <c r="E13" s="39" t="s">
        <v>10</v>
      </c>
      <c r="F13" s="39" t="s">
        <v>18</v>
      </c>
      <c r="G13" s="25"/>
      <c r="H13" s="40"/>
      <c r="I13" s="40"/>
      <c r="J13" s="41"/>
      <c r="K13" s="32">
        <f>K14</f>
        <v>60751.6</v>
      </c>
      <c r="L13" s="32">
        <f>L14</f>
        <v>60751.6</v>
      </c>
    </row>
    <row r="14" spans="2:12" s="21" customFormat="1" x14ac:dyDescent="0.2">
      <c r="B14" s="42" t="s">
        <v>19</v>
      </c>
      <c r="C14" s="43" t="s">
        <v>10</v>
      </c>
      <c r="D14" s="44" t="s">
        <v>15</v>
      </c>
      <c r="E14" s="44" t="s">
        <v>10</v>
      </c>
      <c r="F14" s="44" t="s">
        <v>18</v>
      </c>
      <c r="G14" s="25">
        <v>546</v>
      </c>
      <c r="H14" s="40" t="s">
        <v>20</v>
      </c>
      <c r="I14" s="40" t="s">
        <v>10</v>
      </c>
      <c r="J14" s="36" t="s">
        <v>21</v>
      </c>
      <c r="K14" s="32">
        <f>'[1]Приложение 6 2021 год'!K592</f>
        <v>60751.6</v>
      </c>
      <c r="L14" s="32">
        <f>'[1]Приложение 6 2021 год'!L592</f>
        <v>60751.6</v>
      </c>
    </row>
    <row r="15" spans="2:12" ht="83.25" customHeight="1" x14ac:dyDescent="0.2">
      <c r="B15" s="45" t="s">
        <v>22</v>
      </c>
      <c r="C15" s="38" t="s">
        <v>10</v>
      </c>
      <c r="D15" s="39" t="s">
        <v>15</v>
      </c>
      <c r="E15" s="39" t="s">
        <v>23</v>
      </c>
      <c r="F15" s="46" t="s">
        <v>13</v>
      </c>
      <c r="G15" s="25"/>
      <c r="H15" s="40"/>
      <c r="I15" s="40"/>
      <c r="J15" s="36"/>
      <c r="K15" s="32">
        <f>K16</f>
        <v>2700</v>
      </c>
      <c r="L15" s="32">
        <f>L16</f>
        <v>2700</v>
      </c>
    </row>
    <row r="16" spans="2:12" ht="54" customHeight="1" x14ac:dyDescent="0.2">
      <c r="B16" s="47" t="s">
        <v>24</v>
      </c>
      <c r="C16" s="48" t="s">
        <v>10</v>
      </c>
      <c r="D16" s="49" t="s">
        <v>15</v>
      </c>
      <c r="E16" s="49" t="s">
        <v>23</v>
      </c>
      <c r="F16" s="49" t="s">
        <v>25</v>
      </c>
      <c r="G16" s="25"/>
      <c r="H16" s="40"/>
      <c r="I16" s="40"/>
      <c r="J16" s="36"/>
      <c r="K16" s="32">
        <f>K17+K18</f>
        <v>2700</v>
      </c>
      <c r="L16" s="32">
        <f>L17+L18</f>
        <v>2700</v>
      </c>
    </row>
    <row r="17" spans="2:12" ht="25.5" customHeight="1" x14ac:dyDescent="0.2">
      <c r="B17" s="42" t="s">
        <v>26</v>
      </c>
      <c r="C17" s="48" t="s">
        <v>10</v>
      </c>
      <c r="D17" s="49" t="s">
        <v>15</v>
      </c>
      <c r="E17" s="49" t="s">
        <v>23</v>
      </c>
      <c r="F17" s="49" t="s">
        <v>25</v>
      </c>
      <c r="G17" s="25">
        <v>546</v>
      </c>
      <c r="H17" s="40" t="s">
        <v>20</v>
      </c>
      <c r="I17" s="40" t="s">
        <v>10</v>
      </c>
      <c r="J17" s="36" t="s">
        <v>21</v>
      </c>
      <c r="K17" s="32">
        <f>'[1]Приложение 6 2021 год'!K595</f>
        <v>215</v>
      </c>
      <c r="L17" s="32">
        <f>'[1]Приложение 6 2021 год'!L595</f>
        <v>215</v>
      </c>
    </row>
    <row r="18" spans="2:12" ht="25.5" customHeight="1" x14ac:dyDescent="0.2">
      <c r="B18" s="42" t="s">
        <v>26</v>
      </c>
      <c r="C18" s="48" t="s">
        <v>10</v>
      </c>
      <c r="D18" s="49" t="s">
        <v>15</v>
      </c>
      <c r="E18" s="49" t="s">
        <v>23</v>
      </c>
      <c r="F18" s="49" t="s">
        <v>25</v>
      </c>
      <c r="G18" s="25">
        <v>546</v>
      </c>
      <c r="H18" s="40" t="s">
        <v>27</v>
      </c>
      <c r="I18" s="40" t="s">
        <v>28</v>
      </c>
      <c r="J18" s="36" t="s">
        <v>29</v>
      </c>
      <c r="K18" s="32">
        <f>'[1]Приложение 6 2021 год'!K702</f>
        <v>2485</v>
      </c>
      <c r="L18" s="32">
        <f>'[1]Приложение 6 2021 год'!L702</f>
        <v>2485</v>
      </c>
    </row>
    <row r="19" spans="2:12" ht="38.25" x14ac:dyDescent="0.2">
      <c r="B19" s="45" t="s">
        <v>30</v>
      </c>
      <c r="C19" s="38" t="s">
        <v>10</v>
      </c>
      <c r="D19" s="39" t="s">
        <v>15</v>
      </c>
      <c r="E19" s="39" t="s">
        <v>31</v>
      </c>
      <c r="F19" s="46" t="s">
        <v>13</v>
      </c>
      <c r="G19" s="25"/>
      <c r="H19" s="40"/>
      <c r="I19" s="40"/>
      <c r="J19" s="31"/>
      <c r="K19" s="32">
        <f>K20+K22</f>
        <v>31003.11</v>
      </c>
      <c r="L19" s="32">
        <f>L20+L22</f>
        <v>31003.11</v>
      </c>
    </row>
    <row r="20" spans="2:12" ht="42" customHeight="1" x14ac:dyDescent="0.2">
      <c r="B20" s="42" t="s">
        <v>32</v>
      </c>
      <c r="C20" s="38" t="s">
        <v>10</v>
      </c>
      <c r="D20" s="39" t="s">
        <v>15</v>
      </c>
      <c r="E20" s="39" t="s">
        <v>31</v>
      </c>
      <c r="F20" s="46" t="s">
        <v>33</v>
      </c>
      <c r="G20" s="25"/>
      <c r="H20" s="40"/>
      <c r="I20" s="40"/>
      <c r="J20" s="31"/>
      <c r="K20" s="32">
        <f>K21</f>
        <v>22703.75</v>
      </c>
      <c r="L20" s="32">
        <f>L21</f>
        <v>22703.75</v>
      </c>
    </row>
    <row r="21" spans="2:12" x14ac:dyDescent="0.2">
      <c r="B21" s="42" t="s">
        <v>19</v>
      </c>
      <c r="C21" s="50" t="s">
        <v>10</v>
      </c>
      <c r="D21" s="50" t="s">
        <v>15</v>
      </c>
      <c r="E21" s="50" t="s">
        <v>31</v>
      </c>
      <c r="F21" s="50" t="s">
        <v>33</v>
      </c>
      <c r="G21" s="25">
        <v>546</v>
      </c>
      <c r="H21" s="40" t="s">
        <v>20</v>
      </c>
      <c r="I21" s="40" t="s">
        <v>10</v>
      </c>
      <c r="J21" s="31">
        <v>610</v>
      </c>
      <c r="K21" s="32">
        <f>'[1]Приложение 6 2021 год'!K598</f>
        <v>22703.75</v>
      </c>
      <c r="L21" s="32">
        <f>'[1]Приложение 6 2021 год'!L598</f>
        <v>22703.75</v>
      </c>
    </row>
    <row r="22" spans="2:12" ht="58.5" customHeight="1" x14ac:dyDescent="0.2">
      <c r="B22" s="45" t="s">
        <v>34</v>
      </c>
      <c r="C22" s="38" t="s">
        <v>10</v>
      </c>
      <c r="D22" s="39" t="s">
        <v>15</v>
      </c>
      <c r="E22" s="39" t="s">
        <v>31</v>
      </c>
      <c r="F22" s="46" t="s">
        <v>35</v>
      </c>
      <c r="G22" s="25"/>
      <c r="H22" s="40"/>
      <c r="I22" s="40"/>
      <c r="J22" s="31"/>
      <c r="K22" s="32">
        <f>K23</f>
        <v>8299.3599999999988</v>
      </c>
      <c r="L22" s="32">
        <f>L23</f>
        <v>8299.3599999999988</v>
      </c>
    </row>
    <row r="23" spans="2:12" ht="23.25" customHeight="1" x14ac:dyDescent="0.2">
      <c r="B23" s="45" t="s">
        <v>19</v>
      </c>
      <c r="C23" s="50" t="s">
        <v>10</v>
      </c>
      <c r="D23" s="50" t="s">
        <v>15</v>
      </c>
      <c r="E23" s="50" t="s">
        <v>31</v>
      </c>
      <c r="F23" s="50" t="s">
        <v>35</v>
      </c>
      <c r="G23" s="25">
        <v>546</v>
      </c>
      <c r="H23" s="40" t="s">
        <v>20</v>
      </c>
      <c r="I23" s="40" t="s">
        <v>10</v>
      </c>
      <c r="J23" s="31">
        <v>610</v>
      </c>
      <c r="K23" s="32">
        <f>'[1]Приложение 6 2021 год'!K600</f>
        <v>8299.3599999999988</v>
      </c>
      <c r="L23" s="32">
        <f>'[1]Приложение 6 2021 год'!L600</f>
        <v>8299.3599999999988</v>
      </c>
    </row>
    <row r="24" spans="2:12" ht="30" customHeight="1" x14ac:dyDescent="0.2">
      <c r="B24" s="51" t="s">
        <v>36</v>
      </c>
      <c r="C24" s="52" t="s">
        <v>10</v>
      </c>
      <c r="D24" s="53" t="s">
        <v>15</v>
      </c>
      <c r="E24" s="53" t="s">
        <v>28</v>
      </c>
      <c r="F24" s="54" t="s">
        <v>13</v>
      </c>
      <c r="G24" s="25"/>
      <c r="H24" s="40"/>
      <c r="I24" s="40"/>
      <c r="J24" s="31"/>
      <c r="K24" s="32">
        <f>K25</f>
        <v>24</v>
      </c>
      <c r="L24" s="32">
        <f>L25</f>
        <v>24</v>
      </c>
    </row>
    <row r="25" spans="2:12" ht="23.25" customHeight="1" x14ac:dyDescent="0.2">
      <c r="B25" s="51" t="s">
        <v>37</v>
      </c>
      <c r="C25" s="52" t="s">
        <v>10</v>
      </c>
      <c r="D25" s="53" t="s">
        <v>15</v>
      </c>
      <c r="E25" s="53" t="s">
        <v>28</v>
      </c>
      <c r="F25" s="54" t="s">
        <v>33</v>
      </c>
      <c r="G25" s="25"/>
      <c r="H25" s="40"/>
      <c r="I25" s="40"/>
      <c r="J25" s="31"/>
      <c r="K25" s="32">
        <f>K26</f>
        <v>24</v>
      </c>
      <c r="L25" s="32">
        <f>L26</f>
        <v>24</v>
      </c>
    </row>
    <row r="26" spans="2:12" ht="23.25" customHeight="1" x14ac:dyDescent="0.2">
      <c r="B26" s="51" t="s">
        <v>19</v>
      </c>
      <c r="C26" s="50" t="s">
        <v>10</v>
      </c>
      <c r="D26" s="50" t="s">
        <v>15</v>
      </c>
      <c r="E26" s="50" t="s">
        <v>28</v>
      </c>
      <c r="F26" s="50" t="s">
        <v>33</v>
      </c>
      <c r="G26" s="25">
        <v>546</v>
      </c>
      <c r="H26" s="40" t="s">
        <v>20</v>
      </c>
      <c r="I26" s="40" t="s">
        <v>10</v>
      </c>
      <c r="J26" s="31">
        <v>610</v>
      </c>
      <c r="K26" s="32">
        <f>'[1]Приложение 6 2021 год'!K603</f>
        <v>24</v>
      </c>
      <c r="L26" s="32">
        <f>'[1]Приложение 6 2021 год'!L603</f>
        <v>24</v>
      </c>
    </row>
    <row r="27" spans="2:12" s="21" customFormat="1" ht="46.5" customHeight="1" x14ac:dyDescent="0.2">
      <c r="B27" s="51" t="s">
        <v>38</v>
      </c>
      <c r="C27" s="38" t="s">
        <v>10</v>
      </c>
      <c r="D27" s="39" t="s">
        <v>15</v>
      </c>
      <c r="E27" s="39" t="s">
        <v>39</v>
      </c>
      <c r="F27" s="39" t="s">
        <v>13</v>
      </c>
      <c r="G27" s="25"/>
      <c r="H27" s="40"/>
      <c r="I27" s="40"/>
      <c r="J27" s="36"/>
      <c r="K27" s="32">
        <f>K28</f>
        <v>3509.39</v>
      </c>
      <c r="L27" s="32">
        <f>L28</f>
        <v>3509.39</v>
      </c>
    </row>
    <row r="28" spans="2:12" s="21" customFormat="1" ht="33" customHeight="1" x14ac:dyDescent="0.2">
      <c r="B28" s="37" t="s">
        <v>40</v>
      </c>
      <c r="C28" s="38" t="s">
        <v>10</v>
      </c>
      <c r="D28" s="39" t="s">
        <v>15</v>
      </c>
      <c r="E28" s="39" t="s">
        <v>39</v>
      </c>
      <c r="F28" s="39" t="s">
        <v>41</v>
      </c>
      <c r="G28" s="25"/>
      <c r="H28" s="40"/>
      <c r="I28" s="40"/>
      <c r="J28" s="36"/>
      <c r="K28" s="32">
        <f>K29</f>
        <v>3509.39</v>
      </c>
      <c r="L28" s="32">
        <f>L29</f>
        <v>3509.39</v>
      </c>
    </row>
    <row r="29" spans="2:12" s="21" customFormat="1" ht="24.75" customHeight="1" x14ac:dyDescent="0.2">
      <c r="B29" s="42" t="s">
        <v>19</v>
      </c>
      <c r="C29" s="38" t="s">
        <v>10</v>
      </c>
      <c r="D29" s="39" t="s">
        <v>15</v>
      </c>
      <c r="E29" s="39" t="s">
        <v>39</v>
      </c>
      <c r="F29" s="39" t="s">
        <v>41</v>
      </c>
      <c r="G29" s="25">
        <v>546</v>
      </c>
      <c r="H29" s="40" t="s">
        <v>20</v>
      </c>
      <c r="I29" s="40" t="s">
        <v>10</v>
      </c>
      <c r="J29" s="36" t="s">
        <v>21</v>
      </c>
      <c r="K29" s="32">
        <f>'[1]Приложение 6 2021 год'!K606</f>
        <v>3509.39</v>
      </c>
      <c r="L29" s="32">
        <f>'[1]Приложение 6 2021 год'!L606</f>
        <v>3509.39</v>
      </c>
    </row>
    <row r="30" spans="2:12" s="21" customFormat="1" ht="41.25" customHeight="1" x14ac:dyDescent="0.2">
      <c r="B30" s="55" t="s">
        <v>42</v>
      </c>
      <c r="C30" s="38" t="s">
        <v>10</v>
      </c>
      <c r="D30" s="39" t="s">
        <v>43</v>
      </c>
      <c r="E30" s="39" t="s">
        <v>12</v>
      </c>
      <c r="F30" s="46" t="s">
        <v>13</v>
      </c>
      <c r="G30" s="25"/>
      <c r="H30" s="40"/>
      <c r="I30" s="40"/>
      <c r="J30" s="36"/>
      <c r="K30" s="32">
        <f>K31+K37+K42+K51+K54+K57+K45+K48</f>
        <v>197883.27</v>
      </c>
      <c r="L30" s="32">
        <f>L31+L37+L42+L51+L54+L57+L45+L48</f>
        <v>197854.57</v>
      </c>
    </row>
    <row r="31" spans="2:12" s="21" customFormat="1" ht="82.5" customHeight="1" x14ac:dyDescent="0.2">
      <c r="B31" s="56" t="s">
        <v>44</v>
      </c>
      <c r="C31" s="50" t="s">
        <v>10</v>
      </c>
      <c r="D31" s="50" t="s">
        <v>43</v>
      </c>
      <c r="E31" s="50" t="s">
        <v>10</v>
      </c>
      <c r="F31" s="50" t="s">
        <v>13</v>
      </c>
      <c r="G31" s="25"/>
      <c r="H31" s="40"/>
      <c r="I31" s="40"/>
      <c r="J31" s="36"/>
      <c r="K31" s="32">
        <f>K32+K35</f>
        <v>113630.8</v>
      </c>
      <c r="L31" s="32">
        <f>L32+L35</f>
        <v>113630.8</v>
      </c>
    </row>
    <row r="32" spans="2:12" s="21" customFormat="1" ht="35.25" customHeight="1" x14ac:dyDescent="0.2">
      <c r="B32" s="42" t="s">
        <v>17</v>
      </c>
      <c r="C32" s="48" t="s">
        <v>10</v>
      </c>
      <c r="D32" s="49" t="s">
        <v>43</v>
      </c>
      <c r="E32" s="49" t="s">
        <v>10</v>
      </c>
      <c r="F32" s="57" t="s">
        <v>18</v>
      </c>
      <c r="G32" s="25"/>
      <c r="H32" s="40"/>
      <c r="I32" s="40"/>
      <c r="J32" s="41" t="s">
        <v>45</v>
      </c>
      <c r="K32" s="58">
        <f>K33+K34</f>
        <v>104647</v>
      </c>
      <c r="L32" s="58">
        <f>L33+L34</f>
        <v>104647</v>
      </c>
    </row>
    <row r="33" spans="2:12" s="21" customFormat="1" ht="21.75" customHeight="1" x14ac:dyDescent="0.2">
      <c r="B33" s="42" t="s">
        <v>19</v>
      </c>
      <c r="C33" s="59" t="s">
        <v>10</v>
      </c>
      <c r="D33" s="59" t="s">
        <v>43</v>
      </c>
      <c r="E33" s="59" t="s">
        <v>10</v>
      </c>
      <c r="F33" s="59" t="s">
        <v>18</v>
      </c>
      <c r="G33" s="25">
        <v>546</v>
      </c>
      <c r="H33" s="40" t="s">
        <v>20</v>
      </c>
      <c r="I33" s="40" t="s">
        <v>23</v>
      </c>
      <c r="J33" s="41">
        <v>610</v>
      </c>
      <c r="K33" s="58">
        <f>'[1]Приложение 6 2021 год'!K612</f>
        <v>101859.15</v>
      </c>
      <c r="L33" s="58">
        <f>'[1]Приложение 6 2021 год'!L612</f>
        <v>101859.15</v>
      </c>
    </row>
    <row r="34" spans="2:12" s="21" customFormat="1" ht="28.5" customHeight="1" x14ac:dyDescent="0.2">
      <c r="B34" s="42" t="s">
        <v>46</v>
      </c>
      <c r="C34" s="60" t="s">
        <v>10</v>
      </c>
      <c r="D34" s="61" t="s">
        <v>43</v>
      </c>
      <c r="E34" s="61" t="s">
        <v>10</v>
      </c>
      <c r="F34" s="62" t="s">
        <v>18</v>
      </c>
      <c r="G34" s="25">
        <v>546</v>
      </c>
      <c r="H34" s="40" t="s">
        <v>20</v>
      </c>
      <c r="I34" s="40" t="s">
        <v>47</v>
      </c>
      <c r="J34" s="41">
        <v>240</v>
      </c>
      <c r="K34" s="32">
        <f>'[1]Приложение 6 2021 год'!K674</f>
        <v>2787.85</v>
      </c>
      <c r="L34" s="32">
        <f>'[1]Приложение 6 2021 год'!L674</f>
        <v>2787.85</v>
      </c>
    </row>
    <row r="35" spans="2:12" s="21" customFormat="1" ht="123.75" customHeight="1" x14ac:dyDescent="0.2">
      <c r="B35" s="42" t="s">
        <v>48</v>
      </c>
      <c r="C35" s="63" t="s">
        <v>10</v>
      </c>
      <c r="D35" s="61" t="s">
        <v>43</v>
      </c>
      <c r="E35" s="61" t="s">
        <v>10</v>
      </c>
      <c r="F35" s="64" t="s">
        <v>49</v>
      </c>
      <c r="G35" s="25"/>
      <c r="H35" s="40"/>
      <c r="I35" s="40"/>
      <c r="J35" s="31"/>
      <c r="K35" s="32">
        <f>K36</f>
        <v>8983.7999999999993</v>
      </c>
      <c r="L35" s="32">
        <f>L36</f>
        <v>8983.7999999999993</v>
      </c>
    </row>
    <row r="36" spans="2:12" s="21" customFormat="1" ht="21" customHeight="1" x14ac:dyDescent="0.2">
      <c r="B36" s="37" t="s">
        <v>19</v>
      </c>
      <c r="C36" s="63" t="s">
        <v>10</v>
      </c>
      <c r="D36" s="61" t="s">
        <v>43</v>
      </c>
      <c r="E36" s="61" t="s">
        <v>10</v>
      </c>
      <c r="F36" s="64" t="s">
        <v>49</v>
      </c>
      <c r="G36" s="65">
        <v>546</v>
      </c>
      <c r="H36" s="40" t="s">
        <v>20</v>
      </c>
      <c r="I36" s="40" t="s">
        <v>23</v>
      </c>
      <c r="J36" s="31">
        <v>610</v>
      </c>
      <c r="K36" s="32">
        <f>'[1]Приложение 6 2021 год'!K614</f>
        <v>8983.7999999999993</v>
      </c>
      <c r="L36" s="32">
        <f>'[1]Приложение 6 2021 год'!L614</f>
        <v>8983.7999999999993</v>
      </c>
    </row>
    <row r="37" spans="2:12" s="21" customFormat="1" ht="38.25" x14ac:dyDescent="0.2">
      <c r="B37" s="56" t="s">
        <v>50</v>
      </c>
      <c r="C37" s="66" t="s">
        <v>10</v>
      </c>
      <c r="D37" s="67" t="s">
        <v>43</v>
      </c>
      <c r="E37" s="67" t="s">
        <v>23</v>
      </c>
      <c r="F37" s="68" t="s">
        <v>13</v>
      </c>
      <c r="G37" s="25"/>
      <c r="H37" s="40"/>
      <c r="I37" s="40"/>
      <c r="J37" s="31"/>
      <c r="K37" s="32">
        <f>K38+K40</f>
        <v>53121.56</v>
      </c>
      <c r="L37" s="32">
        <f>L38+L40</f>
        <v>53121.56</v>
      </c>
    </row>
    <row r="38" spans="2:12" s="21" customFormat="1" ht="30" customHeight="1" x14ac:dyDescent="0.2">
      <c r="B38" s="42" t="s">
        <v>51</v>
      </c>
      <c r="C38" s="38" t="s">
        <v>10</v>
      </c>
      <c r="D38" s="39" t="s">
        <v>43</v>
      </c>
      <c r="E38" s="39" t="s">
        <v>23</v>
      </c>
      <c r="F38" s="46" t="s">
        <v>52</v>
      </c>
      <c r="G38" s="25"/>
      <c r="H38" s="40"/>
      <c r="I38" s="40"/>
      <c r="J38" s="31"/>
      <c r="K38" s="32">
        <f>K39</f>
        <v>45005.96</v>
      </c>
      <c r="L38" s="32">
        <f>L39</f>
        <v>45005.96</v>
      </c>
    </row>
    <row r="39" spans="2:12" s="21" customFormat="1" ht="21" customHeight="1" x14ac:dyDescent="0.2">
      <c r="B39" s="42" t="s">
        <v>19</v>
      </c>
      <c r="C39" s="50" t="s">
        <v>10</v>
      </c>
      <c r="D39" s="50" t="s">
        <v>43</v>
      </c>
      <c r="E39" s="50" t="s">
        <v>23</v>
      </c>
      <c r="F39" s="50" t="s">
        <v>52</v>
      </c>
      <c r="G39" s="25">
        <v>546</v>
      </c>
      <c r="H39" s="40" t="s">
        <v>20</v>
      </c>
      <c r="I39" s="40" t="s">
        <v>47</v>
      </c>
      <c r="J39" s="31">
        <v>610</v>
      </c>
      <c r="K39" s="58">
        <f>'[1]Приложение 6 2021 год'!K617</f>
        <v>45005.96</v>
      </c>
      <c r="L39" s="58">
        <f>'[1]Приложение 6 2021 год'!L617</f>
        <v>45005.96</v>
      </c>
    </row>
    <row r="40" spans="2:12" s="21" customFormat="1" ht="55.5" customHeight="1" x14ac:dyDescent="0.2">
      <c r="B40" s="45" t="s">
        <v>34</v>
      </c>
      <c r="C40" s="38" t="s">
        <v>10</v>
      </c>
      <c r="D40" s="39" t="s">
        <v>43</v>
      </c>
      <c r="E40" s="39" t="s">
        <v>23</v>
      </c>
      <c r="F40" s="46" t="s">
        <v>35</v>
      </c>
      <c r="G40" s="69"/>
      <c r="H40" s="40"/>
      <c r="I40" s="40"/>
      <c r="J40" s="31"/>
      <c r="K40" s="32">
        <f>K41</f>
        <v>8115.6</v>
      </c>
      <c r="L40" s="32">
        <f>L41</f>
        <v>8115.6</v>
      </c>
    </row>
    <row r="41" spans="2:12" s="21" customFormat="1" ht="21.75" customHeight="1" x14ac:dyDescent="0.2">
      <c r="B41" s="45" t="s">
        <v>19</v>
      </c>
      <c r="C41" s="50" t="s">
        <v>10</v>
      </c>
      <c r="D41" s="50" t="s">
        <v>43</v>
      </c>
      <c r="E41" s="50" t="s">
        <v>23</v>
      </c>
      <c r="F41" s="50" t="s">
        <v>35</v>
      </c>
      <c r="G41" s="70">
        <v>546</v>
      </c>
      <c r="H41" s="57" t="s">
        <v>20</v>
      </c>
      <c r="I41" s="40" t="s">
        <v>23</v>
      </c>
      <c r="J41" s="31">
        <v>610</v>
      </c>
      <c r="K41" s="58">
        <f>'[1]Приложение 6 2021 год'!K619</f>
        <v>8115.6</v>
      </c>
      <c r="L41" s="58">
        <f>'[1]Приложение 6 2021 год'!L619</f>
        <v>8115.6</v>
      </c>
    </row>
    <row r="42" spans="2:12" s="21" customFormat="1" ht="48" customHeight="1" x14ac:dyDescent="0.2">
      <c r="B42" s="45" t="s">
        <v>53</v>
      </c>
      <c r="C42" s="38" t="s">
        <v>10</v>
      </c>
      <c r="D42" s="39" t="s">
        <v>43</v>
      </c>
      <c r="E42" s="39" t="s">
        <v>31</v>
      </c>
      <c r="F42" s="46" t="s">
        <v>13</v>
      </c>
      <c r="G42" s="71"/>
      <c r="H42" s="40"/>
      <c r="I42" s="40"/>
      <c r="J42" s="31"/>
      <c r="K42" s="32">
        <f>K43</f>
        <v>9497.4</v>
      </c>
      <c r="L42" s="32">
        <f>L43</f>
        <v>9497.4</v>
      </c>
    </row>
    <row r="43" spans="2:12" s="21" customFormat="1" ht="60.75" customHeight="1" x14ac:dyDescent="0.2">
      <c r="B43" s="47" t="s">
        <v>24</v>
      </c>
      <c r="C43" s="59" t="s">
        <v>10</v>
      </c>
      <c r="D43" s="59" t="s">
        <v>43</v>
      </c>
      <c r="E43" s="59" t="s">
        <v>31</v>
      </c>
      <c r="F43" s="59" t="s">
        <v>25</v>
      </c>
      <c r="G43" s="25"/>
      <c r="H43" s="40"/>
      <c r="I43" s="40"/>
      <c r="J43" s="31"/>
      <c r="K43" s="32">
        <f>K44</f>
        <v>9497.4</v>
      </c>
      <c r="L43" s="32">
        <f>L44</f>
        <v>9497.4</v>
      </c>
    </row>
    <row r="44" spans="2:12" s="21" customFormat="1" ht="18" customHeight="1" x14ac:dyDescent="0.2">
      <c r="B44" s="42" t="s">
        <v>19</v>
      </c>
      <c r="C44" s="48" t="s">
        <v>10</v>
      </c>
      <c r="D44" s="49" t="s">
        <v>43</v>
      </c>
      <c r="E44" s="49" t="s">
        <v>31</v>
      </c>
      <c r="F44" s="57" t="s">
        <v>25</v>
      </c>
      <c r="G44" s="25">
        <v>546</v>
      </c>
      <c r="H44" s="40" t="s">
        <v>20</v>
      </c>
      <c r="I44" s="40" t="s">
        <v>23</v>
      </c>
      <c r="J44" s="31">
        <v>610</v>
      </c>
      <c r="K44" s="58">
        <f>'[1]Приложение 6 2021 год'!K622</f>
        <v>9497.4</v>
      </c>
      <c r="L44" s="58">
        <f>'[1]Приложение 6 2021 год'!L622</f>
        <v>9497.4</v>
      </c>
    </row>
    <row r="45" spans="2:12" s="21" customFormat="1" ht="42.75" customHeight="1" x14ac:dyDescent="0.2">
      <c r="B45" s="51" t="s">
        <v>54</v>
      </c>
      <c r="C45" s="38" t="s">
        <v>10</v>
      </c>
      <c r="D45" s="39" t="s">
        <v>43</v>
      </c>
      <c r="E45" s="39" t="s">
        <v>55</v>
      </c>
      <c r="F45" s="39" t="s">
        <v>13</v>
      </c>
      <c r="G45" s="25"/>
      <c r="H45" s="40"/>
      <c r="I45" s="40"/>
      <c r="J45" s="31"/>
      <c r="K45" s="32">
        <f>K46</f>
        <v>20</v>
      </c>
      <c r="L45" s="32">
        <f>L46</f>
        <v>20</v>
      </c>
    </row>
    <row r="46" spans="2:12" s="21" customFormat="1" ht="57.75" customHeight="1" x14ac:dyDescent="0.2">
      <c r="B46" s="72" t="s">
        <v>24</v>
      </c>
      <c r="C46" s="38" t="s">
        <v>10</v>
      </c>
      <c r="D46" s="39" t="s">
        <v>43</v>
      </c>
      <c r="E46" s="39" t="s">
        <v>55</v>
      </c>
      <c r="F46" s="39" t="s">
        <v>25</v>
      </c>
      <c r="G46" s="25"/>
      <c r="H46" s="40"/>
      <c r="I46" s="40"/>
      <c r="J46" s="31"/>
      <c r="K46" s="32">
        <f>K47</f>
        <v>20</v>
      </c>
      <c r="L46" s="32">
        <f>L47</f>
        <v>20</v>
      </c>
    </row>
    <row r="47" spans="2:12" s="21" customFormat="1" ht="34.5" customHeight="1" x14ac:dyDescent="0.2">
      <c r="B47" s="51" t="s">
        <v>26</v>
      </c>
      <c r="C47" s="38" t="s">
        <v>10</v>
      </c>
      <c r="D47" s="39" t="s">
        <v>43</v>
      </c>
      <c r="E47" s="39" t="s">
        <v>55</v>
      </c>
      <c r="F47" s="39" t="s">
        <v>25</v>
      </c>
      <c r="G47" s="25">
        <v>546</v>
      </c>
      <c r="H47" s="40" t="s">
        <v>27</v>
      </c>
      <c r="I47" s="40" t="s">
        <v>31</v>
      </c>
      <c r="J47" s="31">
        <v>320</v>
      </c>
      <c r="K47" s="32">
        <f>'[1]Приложение 6 2021 год'!K696</f>
        <v>20</v>
      </c>
      <c r="L47" s="32">
        <f>'[1]Приложение 6 2021 год'!L696</f>
        <v>20</v>
      </c>
    </row>
    <row r="48" spans="2:12" s="21" customFormat="1" ht="34.5" customHeight="1" x14ac:dyDescent="0.2">
      <c r="B48" s="73" t="s">
        <v>36</v>
      </c>
      <c r="C48" s="48" t="s">
        <v>10</v>
      </c>
      <c r="D48" s="49" t="s">
        <v>43</v>
      </c>
      <c r="E48" s="49" t="s">
        <v>47</v>
      </c>
      <c r="F48" s="57" t="s">
        <v>13</v>
      </c>
      <c r="G48" s="25"/>
      <c r="H48" s="40"/>
      <c r="I48" s="40"/>
      <c r="J48" s="31"/>
      <c r="K48" s="32">
        <f>K49</f>
        <v>2022.01</v>
      </c>
      <c r="L48" s="32">
        <f>L49</f>
        <v>2022.01</v>
      </c>
    </row>
    <row r="49" spans="2:12" s="21" customFormat="1" ht="19.5" customHeight="1" x14ac:dyDescent="0.2">
      <c r="B49" s="73" t="s">
        <v>37</v>
      </c>
      <c r="C49" s="48" t="s">
        <v>10</v>
      </c>
      <c r="D49" s="49" t="s">
        <v>43</v>
      </c>
      <c r="E49" s="49" t="s">
        <v>47</v>
      </c>
      <c r="F49" s="57" t="s">
        <v>52</v>
      </c>
      <c r="G49" s="25"/>
      <c r="H49" s="40"/>
      <c r="I49" s="40"/>
      <c r="J49" s="31"/>
      <c r="K49" s="32">
        <f>K50</f>
        <v>2022.01</v>
      </c>
      <c r="L49" s="32">
        <f>L50</f>
        <v>2022.01</v>
      </c>
    </row>
    <row r="50" spans="2:12" s="21" customFormat="1" ht="18.75" customHeight="1" x14ac:dyDescent="0.2">
      <c r="B50" s="42" t="s">
        <v>19</v>
      </c>
      <c r="C50" s="48" t="s">
        <v>10</v>
      </c>
      <c r="D50" s="49" t="s">
        <v>43</v>
      </c>
      <c r="E50" s="49" t="s">
        <v>47</v>
      </c>
      <c r="F50" s="57" t="s">
        <v>52</v>
      </c>
      <c r="G50" s="25">
        <v>546</v>
      </c>
      <c r="H50" s="40" t="s">
        <v>20</v>
      </c>
      <c r="I50" s="40" t="s">
        <v>23</v>
      </c>
      <c r="J50" s="31">
        <v>610</v>
      </c>
      <c r="K50" s="32">
        <f>'[1]Приложение 6 2021 год'!K625</f>
        <v>2022.01</v>
      </c>
      <c r="L50" s="32">
        <f>'[1]Приложение 6 2021 год'!L625</f>
        <v>2022.01</v>
      </c>
    </row>
    <row r="51" spans="2:12" s="21" customFormat="1" ht="62.25" customHeight="1" x14ac:dyDescent="0.2">
      <c r="B51" s="73" t="s">
        <v>56</v>
      </c>
      <c r="C51" s="48" t="s">
        <v>10</v>
      </c>
      <c r="D51" s="49" t="s">
        <v>43</v>
      </c>
      <c r="E51" s="49" t="s">
        <v>57</v>
      </c>
      <c r="F51" s="57" t="s">
        <v>13</v>
      </c>
      <c r="G51" s="25"/>
      <c r="H51" s="40"/>
      <c r="I51" s="40"/>
      <c r="J51" s="31"/>
      <c r="K51" s="32">
        <f>K52</f>
        <v>8207.69</v>
      </c>
      <c r="L51" s="32">
        <f>L52</f>
        <v>8207.61</v>
      </c>
    </row>
    <row r="52" spans="2:12" s="21" customFormat="1" ht="48.75" customHeight="1" x14ac:dyDescent="0.2">
      <c r="B52" s="73" t="s">
        <v>58</v>
      </c>
      <c r="C52" s="48" t="s">
        <v>10</v>
      </c>
      <c r="D52" s="49" t="s">
        <v>43</v>
      </c>
      <c r="E52" s="49" t="s">
        <v>57</v>
      </c>
      <c r="F52" s="57" t="s">
        <v>59</v>
      </c>
      <c r="G52" s="25"/>
      <c r="H52" s="40"/>
      <c r="I52" s="40"/>
      <c r="J52" s="31"/>
      <c r="K52" s="32">
        <f>K53</f>
        <v>8207.69</v>
      </c>
      <c r="L52" s="32">
        <f>L53</f>
        <v>8207.61</v>
      </c>
    </row>
    <row r="53" spans="2:12" s="21" customFormat="1" ht="24.75" customHeight="1" x14ac:dyDescent="0.2">
      <c r="B53" s="42" t="s">
        <v>19</v>
      </c>
      <c r="C53" s="48" t="s">
        <v>10</v>
      </c>
      <c r="D53" s="49" t="s">
        <v>43</v>
      </c>
      <c r="E53" s="49" t="s">
        <v>57</v>
      </c>
      <c r="F53" s="57" t="s">
        <v>59</v>
      </c>
      <c r="G53" s="25">
        <v>546</v>
      </c>
      <c r="H53" s="40" t="s">
        <v>20</v>
      </c>
      <c r="I53" s="40" t="s">
        <v>23</v>
      </c>
      <c r="J53" s="31">
        <v>610</v>
      </c>
      <c r="K53" s="58">
        <f>'[1]Приложение 6 2021 год'!K628</f>
        <v>8207.69</v>
      </c>
      <c r="L53" s="58">
        <f>'[1]Приложение 6 2021 год'!L628</f>
        <v>8207.61</v>
      </c>
    </row>
    <row r="54" spans="2:12" s="21" customFormat="1" ht="45" customHeight="1" x14ac:dyDescent="0.2">
      <c r="B54" s="73" t="s">
        <v>60</v>
      </c>
      <c r="C54" s="48" t="s">
        <v>10</v>
      </c>
      <c r="D54" s="49" t="s">
        <v>43</v>
      </c>
      <c r="E54" s="49" t="s">
        <v>61</v>
      </c>
      <c r="F54" s="57" t="s">
        <v>13</v>
      </c>
      <c r="G54" s="25"/>
      <c r="H54" s="40"/>
      <c r="I54" s="40"/>
      <c r="J54" s="31"/>
      <c r="K54" s="32">
        <f>K55</f>
        <v>8246.02</v>
      </c>
      <c r="L54" s="32">
        <f>L55</f>
        <v>8246.02</v>
      </c>
    </row>
    <row r="55" spans="2:12" s="21" customFormat="1" ht="44.25" customHeight="1" x14ac:dyDescent="0.2">
      <c r="B55" s="73" t="s">
        <v>62</v>
      </c>
      <c r="C55" s="48" t="s">
        <v>10</v>
      </c>
      <c r="D55" s="49" t="s">
        <v>43</v>
      </c>
      <c r="E55" s="49" t="s">
        <v>61</v>
      </c>
      <c r="F55" s="57" t="s">
        <v>63</v>
      </c>
      <c r="G55" s="40"/>
      <c r="H55" s="40"/>
      <c r="I55" s="40"/>
      <c r="J55" s="31"/>
      <c r="K55" s="32">
        <f>K56</f>
        <v>8246.02</v>
      </c>
      <c r="L55" s="32">
        <f>L56</f>
        <v>8246.02</v>
      </c>
    </row>
    <row r="56" spans="2:12" s="21" customFormat="1" ht="15" customHeight="1" x14ac:dyDescent="0.2">
      <c r="B56" s="42" t="s">
        <v>19</v>
      </c>
      <c r="C56" s="48" t="s">
        <v>10</v>
      </c>
      <c r="D56" s="49" t="s">
        <v>43</v>
      </c>
      <c r="E56" s="49" t="s">
        <v>61</v>
      </c>
      <c r="F56" s="57" t="s">
        <v>63</v>
      </c>
      <c r="G56" s="40" t="s">
        <v>64</v>
      </c>
      <c r="H56" s="40" t="s">
        <v>20</v>
      </c>
      <c r="I56" s="40" t="s">
        <v>23</v>
      </c>
      <c r="J56" s="31">
        <v>610</v>
      </c>
      <c r="K56" s="58">
        <f>'[1]Приложение 6 2021 год'!K631</f>
        <v>8246.02</v>
      </c>
      <c r="L56" s="58">
        <f>'[1]Приложение 6 2021 год'!L631</f>
        <v>8246.02</v>
      </c>
    </row>
    <row r="57" spans="2:12" s="21" customFormat="1" ht="29.25" customHeight="1" x14ac:dyDescent="0.2">
      <c r="B57" s="73" t="s">
        <v>65</v>
      </c>
      <c r="C57" s="48" t="s">
        <v>10</v>
      </c>
      <c r="D57" s="49" t="s">
        <v>43</v>
      </c>
      <c r="E57" s="49" t="s">
        <v>66</v>
      </c>
      <c r="F57" s="57" t="s">
        <v>13</v>
      </c>
      <c r="G57" s="40"/>
      <c r="H57" s="40"/>
      <c r="I57" s="40"/>
      <c r="J57" s="31"/>
      <c r="K57" s="32">
        <f>K58</f>
        <v>3137.79</v>
      </c>
      <c r="L57" s="32">
        <f>L58</f>
        <v>3109.17</v>
      </c>
    </row>
    <row r="58" spans="2:12" s="21" customFormat="1" ht="57" customHeight="1" x14ac:dyDescent="0.2">
      <c r="B58" s="73" t="s">
        <v>67</v>
      </c>
      <c r="C58" s="48" t="s">
        <v>10</v>
      </c>
      <c r="D58" s="49" t="s">
        <v>43</v>
      </c>
      <c r="E58" s="49" t="s">
        <v>66</v>
      </c>
      <c r="F58" s="57" t="s">
        <v>68</v>
      </c>
      <c r="G58" s="40"/>
      <c r="H58" s="40"/>
      <c r="I58" s="40"/>
      <c r="J58" s="31"/>
      <c r="K58" s="32">
        <f>K59</f>
        <v>3137.79</v>
      </c>
      <c r="L58" s="32">
        <f>L59</f>
        <v>3109.17</v>
      </c>
    </row>
    <row r="59" spans="2:12" s="21" customFormat="1" ht="21" customHeight="1" x14ac:dyDescent="0.2">
      <c r="B59" s="42" t="s">
        <v>19</v>
      </c>
      <c r="C59" s="48" t="s">
        <v>10</v>
      </c>
      <c r="D59" s="49" t="s">
        <v>43</v>
      </c>
      <c r="E59" s="49" t="s">
        <v>66</v>
      </c>
      <c r="F59" s="57" t="s">
        <v>68</v>
      </c>
      <c r="G59" s="40" t="s">
        <v>64</v>
      </c>
      <c r="H59" s="40" t="s">
        <v>20</v>
      </c>
      <c r="I59" s="40" t="s">
        <v>23</v>
      </c>
      <c r="J59" s="31">
        <v>610</v>
      </c>
      <c r="K59" s="58">
        <f>'[1]Приложение 6 2021 год'!K634</f>
        <v>3137.79</v>
      </c>
      <c r="L59" s="58">
        <f>'[1]Приложение 6 2021 год'!L634</f>
        <v>3109.17</v>
      </c>
    </row>
    <row r="60" spans="2:12" s="21" customFormat="1" ht="47.25" customHeight="1" x14ac:dyDescent="0.2">
      <c r="B60" s="55" t="s">
        <v>69</v>
      </c>
      <c r="C60" s="48" t="s">
        <v>10</v>
      </c>
      <c r="D60" s="49" t="s">
        <v>70</v>
      </c>
      <c r="E60" s="49" t="s">
        <v>12</v>
      </c>
      <c r="F60" s="57" t="s">
        <v>13</v>
      </c>
      <c r="G60" s="25"/>
      <c r="H60" s="40"/>
      <c r="I60" s="40"/>
      <c r="J60" s="71"/>
      <c r="K60" s="74">
        <f>K61+K66+K69+K72</f>
        <v>12127.7</v>
      </c>
      <c r="L60" s="74">
        <f>L61+L66+L69+L72</f>
        <v>12127.7</v>
      </c>
    </row>
    <row r="61" spans="2:12" s="21" customFormat="1" ht="54.75" customHeight="1" x14ac:dyDescent="0.2">
      <c r="B61" s="45" t="s">
        <v>71</v>
      </c>
      <c r="C61" s="59" t="s">
        <v>10</v>
      </c>
      <c r="D61" s="59" t="s">
        <v>70</v>
      </c>
      <c r="E61" s="59" t="s">
        <v>10</v>
      </c>
      <c r="F61" s="59" t="s">
        <v>13</v>
      </c>
      <c r="G61" s="25"/>
      <c r="H61" s="40"/>
      <c r="I61" s="40"/>
      <c r="J61" s="71"/>
      <c r="K61" s="74">
        <f>K62+K64</f>
        <v>7443.76</v>
      </c>
      <c r="L61" s="74">
        <f>L62+L64</f>
        <v>7443.76</v>
      </c>
    </row>
    <row r="62" spans="2:12" s="21" customFormat="1" ht="30" customHeight="1" x14ac:dyDescent="0.2">
      <c r="B62" s="37" t="s">
        <v>51</v>
      </c>
      <c r="C62" s="38" t="s">
        <v>10</v>
      </c>
      <c r="D62" s="39" t="s">
        <v>70</v>
      </c>
      <c r="E62" s="39" t="s">
        <v>10</v>
      </c>
      <c r="F62" s="46" t="s">
        <v>72</v>
      </c>
      <c r="G62" s="25"/>
      <c r="H62" s="40"/>
      <c r="I62" s="40"/>
      <c r="J62" s="25"/>
      <c r="K62" s="75">
        <f>K63</f>
        <v>3938.96</v>
      </c>
      <c r="L62" s="75">
        <f>L63</f>
        <v>3938.96</v>
      </c>
    </row>
    <row r="63" spans="2:12" s="21" customFormat="1" ht="16.5" customHeight="1" x14ac:dyDescent="0.2">
      <c r="B63" s="42" t="s">
        <v>19</v>
      </c>
      <c r="C63" s="50" t="s">
        <v>10</v>
      </c>
      <c r="D63" s="50" t="s">
        <v>70</v>
      </c>
      <c r="E63" s="50" t="s">
        <v>10</v>
      </c>
      <c r="F63" s="50" t="s">
        <v>72</v>
      </c>
      <c r="G63" s="25">
        <v>546</v>
      </c>
      <c r="H63" s="40" t="s">
        <v>20</v>
      </c>
      <c r="I63" s="40" t="s">
        <v>31</v>
      </c>
      <c r="J63" s="25">
        <v>610</v>
      </c>
      <c r="K63" s="75">
        <f>'[1]Приложение 6 2021 год'!K645</f>
        <v>3938.96</v>
      </c>
      <c r="L63" s="75">
        <f>'[1]Приложение 6 2021 год'!L645</f>
        <v>3938.96</v>
      </c>
    </row>
    <row r="64" spans="2:12" s="21" customFormat="1" ht="54" customHeight="1" x14ac:dyDescent="0.2">
      <c r="B64" s="45" t="s">
        <v>34</v>
      </c>
      <c r="C64" s="38" t="s">
        <v>10</v>
      </c>
      <c r="D64" s="39" t="s">
        <v>70</v>
      </c>
      <c r="E64" s="39" t="s">
        <v>10</v>
      </c>
      <c r="F64" s="46" t="s">
        <v>35</v>
      </c>
      <c r="G64" s="25"/>
      <c r="H64" s="40"/>
      <c r="I64" s="40"/>
      <c r="J64" s="25"/>
      <c r="K64" s="75">
        <f>K65</f>
        <v>3504.8</v>
      </c>
      <c r="L64" s="75">
        <f>L65</f>
        <v>3504.8</v>
      </c>
    </row>
    <row r="65" spans="2:12" s="21" customFormat="1" ht="19.5" customHeight="1" x14ac:dyDescent="0.2">
      <c r="B65" s="45" t="s">
        <v>19</v>
      </c>
      <c r="C65" s="38" t="s">
        <v>10</v>
      </c>
      <c r="D65" s="39" t="s">
        <v>70</v>
      </c>
      <c r="E65" s="39" t="s">
        <v>10</v>
      </c>
      <c r="F65" s="50" t="s">
        <v>35</v>
      </c>
      <c r="G65" s="25">
        <v>546</v>
      </c>
      <c r="H65" s="40" t="s">
        <v>20</v>
      </c>
      <c r="I65" s="40" t="s">
        <v>31</v>
      </c>
      <c r="J65" s="25">
        <v>610</v>
      </c>
      <c r="K65" s="75">
        <f>'[1]Приложение 6 2021 год'!K647</f>
        <v>3504.8</v>
      </c>
      <c r="L65" s="75">
        <f>'[1]Приложение 6 2021 год'!L647</f>
        <v>3504.8</v>
      </c>
    </row>
    <row r="66" spans="2:12" s="21" customFormat="1" ht="54" customHeight="1" x14ac:dyDescent="0.2">
      <c r="B66" s="42" t="s">
        <v>73</v>
      </c>
      <c r="C66" s="38" t="s">
        <v>10</v>
      </c>
      <c r="D66" s="39" t="s">
        <v>70</v>
      </c>
      <c r="E66" s="39" t="s">
        <v>23</v>
      </c>
      <c r="F66" s="46" t="s">
        <v>13</v>
      </c>
      <c r="G66" s="25"/>
      <c r="H66" s="40"/>
      <c r="I66" s="40"/>
      <c r="J66" s="25"/>
      <c r="K66" s="75">
        <f>K67</f>
        <v>4180.3999999999996</v>
      </c>
      <c r="L66" s="75">
        <f>L67</f>
        <v>4180.3999999999996</v>
      </c>
    </row>
    <row r="67" spans="2:12" s="21" customFormat="1" ht="37.5" customHeight="1" x14ac:dyDescent="0.2">
      <c r="B67" s="76" t="s">
        <v>74</v>
      </c>
      <c r="C67" s="50" t="s">
        <v>10</v>
      </c>
      <c r="D67" s="50" t="s">
        <v>70</v>
      </c>
      <c r="E67" s="50" t="s">
        <v>23</v>
      </c>
      <c r="F67" s="50" t="s">
        <v>75</v>
      </c>
      <c r="G67" s="25"/>
      <c r="H67" s="40"/>
      <c r="I67" s="40"/>
      <c r="J67" s="25"/>
      <c r="K67" s="75">
        <f>K68</f>
        <v>4180.3999999999996</v>
      </c>
      <c r="L67" s="75">
        <f>L68</f>
        <v>4180.3999999999996</v>
      </c>
    </row>
    <row r="68" spans="2:12" s="21" customFormat="1" ht="36" customHeight="1" x14ac:dyDescent="0.2">
      <c r="B68" s="76" t="s">
        <v>76</v>
      </c>
      <c r="C68" s="38" t="s">
        <v>10</v>
      </c>
      <c r="D68" s="39" t="s">
        <v>70</v>
      </c>
      <c r="E68" s="39" t="s">
        <v>23</v>
      </c>
      <c r="F68" s="46" t="s">
        <v>75</v>
      </c>
      <c r="G68" s="25">
        <v>546</v>
      </c>
      <c r="H68" s="40" t="s">
        <v>20</v>
      </c>
      <c r="I68" s="40" t="s">
        <v>31</v>
      </c>
      <c r="J68" s="25">
        <v>630</v>
      </c>
      <c r="K68" s="75">
        <f>'[1]Приложение 6 2021 год'!K650</f>
        <v>4180.3999999999996</v>
      </c>
      <c r="L68" s="75">
        <f>'[1]Приложение 6 2021 год'!L650</f>
        <v>4180.3999999999996</v>
      </c>
    </row>
    <row r="69" spans="2:12" s="21" customFormat="1" ht="36" customHeight="1" x14ac:dyDescent="0.2">
      <c r="B69" s="56" t="s">
        <v>77</v>
      </c>
      <c r="C69" s="50" t="s">
        <v>10</v>
      </c>
      <c r="D69" s="50" t="s">
        <v>70</v>
      </c>
      <c r="E69" s="50" t="s">
        <v>31</v>
      </c>
      <c r="F69" s="50" t="s">
        <v>13</v>
      </c>
      <c r="G69" s="25"/>
      <c r="H69" s="40"/>
      <c r="I69" s="40"/>
      <c r="J69" s="25"/>
      <c r="K69" s="75">
        <f>K70</f>
        <v>122.93</v>
      </c>
      <c r="L69" s="75">
        <f>L70</f>
        <v>122.93</v>
      </c>
    </row>
    <row r="70" spans="2:12" s="21" customFormat="1" ht="20.25" customHeight="1" x14ac:dyDescent="0.2">
      <c r="B70" s="33" t="s">
        <v>78</v>
      </c>
      <c r="C70" s="38" t="s">
        <v>10</v>
      </c>
      <c r="D70" s="39" t="s">
        <v>70</v>
      </c>
      <c r="E70" s="39" t="s">
        <v>31</v>
      </c>
      <c r="F70" s="46" t="s">
        <v>79</v>
      </c>
      <c r="G70" s="25"/>
      <c r="H70" s="40"/>
      <c r="I70" s="40"/>
      <c r="J70" s="25"/>
      <c r="K70" s="75">
        <f>K71</f>
        <v>122.93</v>
      </c>
      <c r="L70" s="75">
        <f>L71</f>
        <v>122.93</v>
      </c>
    </row>
    <row r="71" spans="2:12" s="21" customFormat="1" ht="21" customHeight="1" x14ac:dyDescent="0.2">
      <c r="B71" s="42" t="s">
        <v>19</v>
      </c>
      <c r="C71" s="50" t="s">
        <v>10</v>
      </c>
      <c r="D71" s="50" t="s">
        <v>70</v>
      </c>
      <c r="E71" s="50" t="s">
        <v>31</v>
      </c>
      <c r="F71" s="50" t="s">
        <v>79</v>
      </c>
      <c r="G71" s="25">
        <v>546</v>
      </c>
      <c r="H71" s="40" t="s">
        <v>20</v>
      </c>
      <c r="I71" s="40" t="s">
        <v>20</v>
      </c>
      <c r="J71" s="25">
        <v>610</v>
      </c>
      <c r="K71" s="75">
        <f>'[1]Приложение 6 2021 год'!K665</f>
        <v>122.93</v>
      </c>
      <c r="L71" s="75">
        <f>'[1]Приложение 6 2021 год'!L665</f>
        <v>122.93</v>
      </c>
    </row>
    <row r="72" spans="2:12" s="21" customFormat="1" ht="39.75" customHeight="1" x14ac:dyDescent="0.2">
      <c r="B72" s="77" t="s">
        <v>80</v>
      </c>
      <c r="C72" s="52" t="s">
        <v>10</v>
      </c>
      <c r="D72" s="53" t="s">
        <v>70</v>
      </c>
      <c r="E72" s="53" t="s">
        <v>28</v>
      </c>
      <c r="F72" s="54" t="s">
        <v>79</v>
      </c>
      <c r="G72" s="25"/>
      <c r="H72" s="40"/>
      <c r="I72" s="40"/>
      <c r="J72" s="25"/>
      <c r="K72" s="75">
        <f>K73</f>
        <v>380.61</v>
      </c>
      <c r="L72" s="75">
        <f>L73</f>
        <v>380.61</v>
      </c>
    </row>
    <row r="73" spans="2:12" s="21" customFormat="1" ht="21" customHeight="1" x14ac:dyDescent="0.2">
      <c r="B73" s="78" t="s">
        <v>81</v>
      </c>
      <c r="C73" s="52" t="s">
        <v>10</v>
      </c>
      <c r="D73" s="53" t="s">
        <v>70</v>
      </c>
      <c r="E73" s="53" t="s">
        <v>28</v>
      </c>
      <c r="F73" s="54" t="s">
        <v>79</v>
      </c>
      <c r="G73" s="25"/>
      <c r="H73" s="40"/>
      <c r="I73" s="40"/>
      <c r="J73" s="25"/>
      <c r="K73" s="75">
        <f>K74</f>
        <v>380.61</v>
      </c>
      <c r="L73" s="75">
        <f>L74</f>
        <v>380.61</v>
      </c>
    </row>
    <row r="74" spans="2:12" s="21" customFormat="1" ht="21" customHeight="1" x14ac:dyDescent="0.2">
      <c r="B74" s="78" t="s">
        <v>19</v>
      </c>
      <c r="C74" s="50" t="s">
        <v>10</v>
      </c>
      <c r="D74" s="50" t="s">
        <v>70</v>
      </c>
      <c r="E74" s="50" t="s">
        <v>28</v>
      </c>
      <c r="F74" s="50" t="s">
        <v>79</v>
      </c>
      <c r="G74" s="25">
        <v>546</v>
      </c>
      <c r="H74" s="40" t="s">
        <v>20</v>
      </c>
      <c r="I74" s="40" t="s">
        <v>20</v>
      </c>
      <c r="J74" s="25">
        <v>610</v>
      </c>
      <c r="K74" s="75">
        <f>'[1]Приложение 6 2021 год'!K668</f>
        <v>380.61</v>
      </c>
      <c r="L74" s="75">
        <f>'[1]Приложение 6 2021 год'!L668</f>
        <v>380.61</v>
      </c>
    </row>
    <row r="75" spans="2:12" s="21" customFormat="1" ht="55.5" customHeight="1" x14ac:dyDescent="0.2">
      <c r="B75" s="55" t="s">
        <v>82</v>
      </c>
      <c r="C75" s="38" t="s">
        <v>10</v>
      </c>
      <c r="D75" s="39" t="s">
        <v>83</v>
      </c>
      <c r="E75" s="39" t="s">
        <v>12</v>
      </c>
      <c r="F75" s="46" t="s">
        <v>13</v>
      </c>
      <c r="G75" s="25"/>
      <c r="H75" s="40"/>
      <c r="I75" s="40"/>
      <c r="J75" s="25"/>
      <c r="K75" s="75">
        <f>K76</f>
        <v>5191.54</v>
      </c>
      <c r="L75" s="75">
        <f>L76</f>
        <v>5191.54</v>
      </c>
    </row>
    <row r="76" spans="2:12" s="21" customFormat="1" ht="36.75" customHeight="1" x14ac:dyDescent="0.2">
      <c r="B76" s="56" t="s">
        <v>84</v>
      </c>
      <c r="C76" s="50" t="s">
        <v>10</v>
      </c>
      <c r="D76" s="50" t="s">
        <v>83</v>
      </c>
      <c r="E76" s="50" t="s">
        <v>10</v>
      </c>
      <c r="F76" s="50" t="s">
        <v>13</v>
      </c>
      <c r="G76" s="25"/>
      <c r="H76" s="40"/>
      <c r="I76" s="40"/>
      <c r="J76" s="25"/>
      <c r="K76" s="58">
        <f>K77+K81+K83</f>
        <v>5191.54</v>
      </c>
      <c r="L76" s="58">
        <f>L77+L81+L83</f>
        <v>5191.54</v>
      </c>
    </row>
    <row r="77" spans="2:12" s="21" customFormat="1" ht="31.15" customHeight="1" x14ac:dyDescent="0.2">
      <c r="B77" s="42" t="s">
        <v>85</v>
      </c>
      <c r="C77" s="38" t="s">
        <v>10</v>
      </c>
      <c r="D77" s="39" t="s">
        <v>83</v>
      </c>
      <c r="E77" s="39" t="s">
        <v>10</v>
      </c>
      <c r="F77" s="46" t="s">
        <v>86</v>
      </c>
      <c r="G77" s="25"/>
      <c r="H77" s="40"/>
      <c r="I77" s="40"/>
      <c r="J77" s="25"/>
      <c r="K77" s="58">
        <f>K78+K79+K80</f>
        <v>4180.0999999999995</v>
      </c>
      <c r="L77" s="58">
        <f>L78+L79+L80</f>
        <v>4180.0999999999995</v>
      </c>
    </row>
    <row r="78" spans="2:12" s="21" customFormat="1" ht="31.15" customHeight="1" x14ac:dyDescent="0.2">
      <c r="B78" s="42" t="s">
        <v>87</v>
      </c>
      <c r="C78" s="50" t="s">
        <v>10</v>
      </c>
      <c r="D78" s="50" t="s">
        <v>83</v>
      </c>
      <c r="E78" s="50" t="s">
        <v>10</v>
      </c>
      <c r="F78" s="50" t="s">
        <v>86</v>
      </c>
      <c r="G78" s="25">
        <v>546</v>
      </c>
      <c r="H78" s="40" t="s">
        <v>20</v>
      </c>
      <c r="I78" s="40" t="s">
        <v>47</v>
      </c>
      <c r="J78" s="25">
        <v>120</v>
      </c>
      <c r="K78" s="75">
        <f>'[1]Приложение 6 2021 год'!K678</f>
        <v>3632.04</v>
      </c>
      <c r="L78" s="75">
        <f>'[1]Приложение 6 2021 год'!L678</f>
        <v>3632.04</v>
      </c>
    </row>
    <row r="79" spans="2:12" s="21" customFormat="1" ht="31.15" customHeight="1" x14ac:dyDescent="0.2">
      <c r="B79" s="42" t="s">
        <v>46</v>
      </c>
      <c r="C79" s="38" t="s">
        <v>10</v>
      </c>
      <c r="D79" s="39" t="s">
        <v>83</v>
      </c>
      <c r="E79" s="39" t="s">
        <v>10</v>
      </c>
      <c r="F79" s="46" t="s">
        <v>86</v>
      </c>
      <c r="G79" s="25">
        <v>546</v>
      </c>
      <c r="H79" s="40" t="s">
        <v>20</v>
      </c>
      <c r="I79" s="40" t="s">
        <v>47</v>
      </c>
      <c r="J79" s="25">
        <v>240</v>
      </c>
      <c r="K79" s="75">
        <f>'[1]Приложение 6 2021 год'!K679</f>
        <v>547.77</v>
      </c>
      <c r="L79" s="75">
        <f>'[1]Приложение 6 2021 год'!L679</f>
        <v>547.77</v>
      </c>
    </row>
    <row r="80" spans="2:12" s="21" customFormat="1" ht="19.899999999999999" customHeight="1" x14ac:dyDescent="0.2">
      <c r="B80" s="42" t="s">
        <v>88</v>
      </c>
      <c r="C80" s="38" t="s">
        <v>10</v>
      </c>
      <c r="D80" s="39" t="s">
        <v>83</v>
      </c>
      <c r="E80" s="39" t="s">
        <v>10</v>
      </c>
      <c r="F80" s="46" t="s">
        <v>86</v>
      </c>
      <c r="G80" s="25">
        <v>546</v>
      </c>
      <c r="H80" s="40" t="s">
        <v>20</v>
      </c>
      <c r="I80" s="40" t="s">
        <v>47</v>
      </c>
      <c r="J80" s="25">
        <v>850</v>
      </c>
      <c r="K80" s="75">
        <f>'[1]Приложение 6 2021 год'!K680</f>
        <v>0.28999999999999998</v>
      </c>
      <c r="L80" s="75">
        <f>'[1]Приложение 6 2021 год'!L680</f>
        <v>0.28999999999999998</v>
      </c>
    </row>
    <row r="81" spans="2:12" s="21" customFormat="1" ht="56.25" customHeight="1" x14ac:dyDescent="0.2">
      <c r="B81" s="79" t="s">
        <v>34</v>
      </c>
      <c r="C81" s="38" t="s">
        <v>10</v>
      </c>
      <c r="D81" s="39" t="s">
        <v>83</v>
      </c>
      <c r="E81" s="39" t="s">
        <v>10</v>
      </c>
      <c r="F81" s="39" t="s">
        <v>35</v>
      </c>
      <c r="G81" s="25"/>
      <c r="H81" s="40"/>
      <c r="I81" s="40"/>
      <c r="J81" s="25"/>
      <c r="K81" s="75">
        <f>K82</f>
        <v>853.3</v>
      </c>
      <c r="L81" s="75">
        <f>L82</f>
        <v>853.3</v>
      </c>
    </row>
    <row r="82" spans="2:12" s="21" customFormat="1" ht="29.25" customHeight="1" x14ac:dyDescent="0.2">
      <c r="B82" s="51" t="s">
        <v>87</v>
      </c>
      <c r="C82" s="38" t="s">
        <v>10</v>
      </c>
      <c r="D82" s="39" t="s">
        <v>83</v>
      </c>
      <c r="E82" s="39" t="s">
        <v>10</v>
      </c>
      <c r="F82" s="39" t="s">
        <v>35</v>
      </c>
      <c r="G82" s="25">
        <v>546</v>
      </c>
      <c r="H82" s="40" t="s">
        <v>20</v>
      </c>
      <c r="I82" s="40" t="s">
        <v>47</v>
      </c>
      <c r="J82" s="25">
        <v>120</v>
      </c>
      <c r="K82" s="75">
        <f>'[1]Приложение 6 2021 год'!K682</f>
        <v>853.3</v>
      </c>
      <c r="L82" s="75">
        <f>'[1]Приложение 6 2021 год'!L682</f>
        <v>853.3</v>
      </c>
    </row>
    <row r="83" spans="2:12" s="21" customFormat="1" ht="60.75" customHeight="1" x14ac:dyDescent="0.2">
      <c r="B83" s="51" t="s">
        <v>89</v>
      </c>
      <c r="C83" s="80" t="s">
        <v>10</v>
      </c>
      <c r="D83" s="53" t="s">
        <v>83</v>
      </c>
      <c r="E83" s="53" t="s">
        <v>10</v>
      </c>
      <c r="F83" s="81" t="s">
        <v>90</v>
      </c>
      <c r="G83" s="25"/>
      <c r="H83" s="40"/>
      <c r="I83" s="40"/>
      <c r="J83" s="25"/>
      <c r="K83" s="75">
        <f>K84</f>
        <v>158.13999999999999</v>
      </c>
      <c r="L83" s="75">
        <f>L84</f>
        <v>158.13999999999999</v>
      </c>
    </row>
    <row r="84" spans="2:12" s="21" customFormat="1" ht="29.25" customHeight="1" x14ac:dyDescent="0.2">
      <c r="B84" s="82" t="s">
        <v>87</v>
      </c>
      <c r="C84" s="50" t="s">
        <v>10</v>
      </c>
      <c r="D84" s="50" t="s">
        <v>83</v>
      </c>
      <c r="E84" s="50" t="s">
        <v>10</v>
      </c>
      <c r="F84" s="50" t="s">
        <v>90</v>
      </c>
      <c r="G84" s="25">
        <v>546</v>
      </c>
      <c r="H84" s="40" t="s">
        <v>20</v>
      </c>
      <c r="I84" s="40" t="s">
        <v>47</v>
      </c>
      <c r="J84" s="25">
        <v>120</v>
      </c>
      <c r="K84" s="75">
        <f>'[1]Приложение 6 2021 год'!K684</f>
        <v>158.13999999999999</v>
      </c>
      <c r="L84" s="75">
        <f>'[1]Приложение 6 2021 год'!L684</f>
        <v>158.13999999999999</v>
      </c>
    </row>
    <row r="85" spans="2:12" s="21" customFormat="1" ht="45" customHeight="1" x14ac:dyDescent="0.2">
      <c r="B85" s="83" t="s">
        <v>91</v>
      </c>
      <c r="C85" s="23" t="s">
        <v>23</v>
      </c>
      <c r="D85" s="24" t="s">
        <v>11</v>
      </c>
      <c r="E85" s="24" t="s">
        <v>12</v>
      </c>
      <c r="F85" s="24" t="s">
        <v>13</v>
      </c>
      <c r="G85" s="84"/>
      <c r="H85" s="84"/>
      <c r="I85" s="84"/>
      <c r="J85" s="34"/>
      <c r="K85" s="85">
        <f>K86+K101+K163+K173+K192+K214+K151+K127</f>
        <v>74734.16</v>
      </c>
      <c r="L85" s="85">
        <f>L86+L101+L163+L173+L192+L214+L151+L127</f>
        <v>70797.66</v>
      </c>
    </row>
    <row r="86" spans="2:12" s="21" customFormat="1" ht="32.25" customHeight="1" x14ac:dyDescent="0.2">
      <c r="B86" s="86" t="s">
        <v>92</v>
      </c>
      <c r="C86" s="38" t="s">
        <v>23</v>
      </c>
      <c r="D86" s="39" t="s">
        <v>15</v>
      </c>
      <c r="E86" s="39" t="s">
        <v>12</v>
      </c>
      <c r="F86" s="39" t="s">
        <v>13</v>
      </c>
      <c r="G86" s="40"/>
      <c r="H86" s="68"/>
      <c r="I86" s="40"/>
      <c r="J86" s="25"/>
      <c r="K86" s="75">
        <f>K87+K92+K98+K95</f>
        <v>15484.77</v>
      </c>
      <c r="L86" s="75">
        <f>L87+L92+L98+L95</f>
        <v>15484.77</v>
      </c>
    </row>
    <row r="87" spans="2:12" s="21" customFormat="1" ht="48" customHeight="1" x14ac:dyDescent="0.2">
      <c r="B87" s="33" t="s">
        <v>93</v>
      </c>
      <c r="C87" s="50" t="s">
        <v>23</v>
      </c>
      <c r="D87" s="50" t="s">
        <v>15</v>
      </c>
      <c r="E87" s="50" t="s">
        <v>10</v>
      </c>
      <c r="F87" s="50" t="s">
        <v>13</v>
      </c>
      <c r="G87" s="40"/>
      <c r="H87" s="68"/>
      <c r="I87" s="40"/>
      <c r="J87" s="25"/>
      <c r="K87" s="75">
        <f>K88+K90</f>
        <v>9696.26</v>
      </c>
      <c r="L87" s="75">
        <f>L88+L90</f>
        <v>9696.26</v>
      </c>
    </row>
    <row r="88" spans="2:12" s="21" customFormat="1" ht="32.25" customHeight="1" x14ac:dyDescent="0.2">
      <c r="B88" s="37" t="s">
        <v>51</v>
      </c>
      <c r="C88" s="38" t="s">
        <v>23</v>
      </c>
      <c r="D88" s="39" t="s">
        <v>15</v>
      </c>
      <c r="E88" s="39" t="s">
        <v>10</v>
      </c>
      <c r="F88" s="39" t="s">
        <v>94</v>
      </c>
      <c r="G88" s="40"/>
      <c r="H88" s="68"/>
      <c r="I88" s="40"/>
      <c r="J88" s="25"/>
      <c r="K88" s="75">
        <f>K89</f>
        <v>5893.16</v>
      </c>
      <c r="L88" s="75">
        <f>L89</f>
        <v>5893.16</v>
      </c>
    </row>
    <row r="89" spans="2:12" s="21" customFormat="1" ht="18.75" customHeight="1" x14ac:dyDescent="0.2">
      <c r="B89" s="42" t="s">
        <v>19</v>
      </c>
      <c r="C89" s="50" t="s">
        <v>23</v>
      </c>
      <c r="D89" s="50" t="s">
        <v>15</v>
      </c>
      <c r="E89" s="50" t="s">
        <v>10</v>
      </c>
      <c r="F89" s="50" t="s">
        <v>94</v>
      </c>
      <c r="G89" s="40" t="s">
        <v>95</v>
      </c>
      <c r="H89" s="68" t="s">
        <v>20</v>
      </c>
      <c r="I89" s="40" t="s">
        <v>31</v>
      </c>
      <c r="J89" s="25">
        <v>610</v>
      </c>
      <c r="K89" s="75">
        <f>'[1]Приложение 6 2021 год'!K57</f>
        <v>5893.16</v>
      </c>
      <c r="L89" s="75">
        <f>'[1]Приложение 6 2021 год'!L57</f>
        <v>5893.16</v>
      </c>
    </row>
    <row r="90" spans="2:12" s="21" customFormat="1" ht="55.5" customHeight="1" x14ac:dyDescent="0.2">
      <c r="B90" s="45" t="s">
        <v>34</v>
      </c>
      <c r="C90" s="38" t="s">
        <v>23</v>
      </c>
      <c r="D90" s="39" t="s">
        <v>15</v>
      </c>
      <c r="E90" s="39" t="s">
        <v>10</v>
      </c>
      <c r="F90" s="46" t="s">
        <v>35</v>
      </c>
      <c r="G90" s="40"/>
      <c r="H90" s="68"/>
      <c r="I90" s="40"/>
      <c r="J90" s="25"/>
      <c r="K90" s="75">
        <f>K91</f>
        <v>3803.1</v>
      </c>
      <c r="L90" s="75">
        <f>L91</f>
        <v>3803.1</v>
      </c>
    </row>
    <row r="91" spans="2:12" s="21" customFormat="1" ht="18.75" customHeight="1" x14ac:dyDescent="0.2">
      <c r="B91" s="45" t="s">
        <v>19</v>
      </c>
      <c r="C91" s="50" t="s">
        <v>23</v>
      </c>
      <c r="D91" s="50" t="s">
        <v>15</v>
      </c>
      <c r="E91" s="50" t="s">
        <v>10</v>
      </c>
      <c r="F91" s="50" t="s">
        <v>35</v>
      </c>
      <c r="G91" s="40" t="s">
        <v>95</v>
      </c>
      <c r="H91" s="68" t="s">
        <v>20</v>
      </c>
      <c r="I91" s="40" t="s">
        <v>31</v>
      </c>
      <c r="J91" s="25">
        <v>610</v>
      </c>
      <c r="K91" s="75">
        <f>'[1]Приложение 6 2021 год'!K59</f>
        <v>3803.1</v>
      </c>
      <c r="L91" s="75">
        <f>'[1]Приложение 6 2021 год'!L59</f>
        <v>3803.1</v>
      </c>
    </row>
    <row r="92" spans="2:12" s="21" customFormat="1" ht="42.75" customHeight="1" x14ac:dyDescent="0.2">
      <c r="B92" s="82" t="s">
        <v>96</v>
      </c>
      <c r="C92" s="38" t="s">
        <v>23</v>
      </c>
      <c r="D92" s="39" t="s">
        <v>15</v>
      </c>
      <c r="E92" s="39" t="s">
        <v>23</v>
      </c>
      <c r="F92" s="46" t="s">
        <v>13</v>
      </c>
      <c r="G92" s="40"/>
      <c r="H92" s="68"/>
      <c r="I92" s="40"/>
      <c r="J92" s="25"/>
      <c r="K92" s="75">
        <f>K93</f>
        <v>566.41999999999996</v>
      </c>
      <c r="L92" s="75">
        <f>L93</f>
        <v>566.41999999999996</v>
      </c>
    </row>
    <row r="93" spans="2:12" s="21" customFormat="1" ht="33.75" customHeight="1" x14ac:dyDescent="0.2">
      <c r="B93" s="42" t="s">
        <v>51</v>
      </c>
      <c r="C93" s="38" t="s">
        <v>23</v>
      </c>
      <c r="D93" s="39" t="s">
        <v>15</v>
      </c>
      <c r="E93" s="39" t="s">
        <v>23</v>
      </c>
      <c r="F93" s="39" t="s">
        <v>94</v>
      </c>
      <c r="G93" s="40"/>
      <c r="H93" s="68"/>
      <c r="I93" s="40"/>
      <c r="J93" s="25"/>
      <c r="K93" s="75">
        <f>K94</f>
        <v>566.41999999999996</v>
      </c>
      <c r="L93" s="75">
        <f>L94</f>
        <v>566.41999999999996</v>
      </c>
    </row>
    <row r="94" spans="2:12" s="21" customFormat="1" ht="18.75" customHeight="1" x14ac:dyDescent="0.2">
      <c r="B94" s="82" t="s">
        <v>19</v>
      </c>
      <c r="C94" s="50" t="s">
        <v>23</v>
      </c>
      <c r="D94" s="50" t="s">
        <v>15</v>
      </c>
      <c r="E94" s="50" t="s">
        <v>23</v>
      </c>
      <c r="F94" s="50" t="s">
        <v>94</v>
      </c>
      <c r="G94" s="40" t="s">
        <v>95</v>
      </c>
      <c r="H94" s="68" t="s">
        <v>20</v>
      </c>
      <c r="I94" s="40" t="s">
        <v>31</v>
      </c>
      <c r="J94" s="25">
        <v>610</v>
      </c>
      <c r="K94" s="75">
        <f>'[1]Приложение 6 2021 год'!K62</f>
        <v>566.41999999999996</v>
      </c>
      <c r="L94" s="75">
        <f>'[1]Приложение 6 2021 год'!L62</f>
        <v>566.41999999999996</v>
      </c>
    </row>
    <row r="95" spans="2:12" s="21" customFormat="1" ht="27" customHeight="1" x14ac:dyDescent="0.2">
      <c r="B95" s="42" t="s">
        <v>97</v>
      </c>
      <c r="C95" s="80" t="s">
        <v>23</v>
      </c>
      <c r="D95" s="53" t="s">
        <v>15</v>
      </c>
      <c r="E95" s="53" t="s">
        <v>28</v>
      </c>
      <c r="F95" s="81" t="s">
        <v>13</v>
      </c>
      <c r="G95" s="40"/>
      <c r="H95" s="68"/>
      <c r="I95" s="40"/>
      <c r="J95" s="25"/>
      <c r="K95" s="75">
        <f>K96</f>
        <v>180</v>
      </c>
      <c r="L95" s="75">
        <f>L96</f>
        <v>180</v>
      </c>
    </row>
    <row r="96" spans="2:12" s="21" customFormat="1" ht="24" customHeight="1" x14ac:dyDescent="0.2">
      <c r="B96" s="42" t="s">
        <v>98</v>
      </c>
      <c r="C96" s="43" t="s">
        <v>23</v>
      </c>
      <c r="D96" s="44" t="s">
        <v>15</v>
      </c>
      <c r="E96" s="44" t="s">
        <v>28</v>
      </c>
      <c r="F96" s="44" t="s">
        <v>94</v>
      </c>
      <c r="G96" s="40"/>
      <c r="H96" s="68"/>
      <c r="I96" s="40"/>
      <c r="J96" s="25"/>
      <c r="K96" s="75">
        <f>K97</f>
        <v>180</v>
      </c>
      <c r="L96" s="75">
        <f>L97</f>
        <v>180</v>
      </c>
    </row>
    <row r="97" spans="2:12" s="21" customFormat="1" ht="18.75" customHeight="1" x14ac:dyDescent="0.2">
      <c r="B97" s="82" t="s">
        <v>19</v>
      </c>
      <c r="C97" s="50" t="s">
        <v>23</v>
      </c>
      <c r="D97" s="50" t="s">
        <v>15</v>
      </c>
      <c r="E97" s="50" t="s">
        <v>28</v>
      </c>
      <c r="F97" s="50" t="s">
        <v>94</v>
      </c>
      <c r="G97" s="40" t="s">
        <v>95</v>
      </c>
      <c r="H97" s="68" t="s">
        <v>20</v>
      </c>
      <c r="I97" s="40" t="s">
        <v>31</v>
      </c>
      <c r="J97" s="25">
        <v>610</v>
      </c>
      <c r="K97" s="75">
        <f>'[1]Приложение 6 2021 год'!K65</f>
        <v>180</v>
      </c>
      <c r="L97" s="75">
        <f>'[1]Приложение 6 2021 год'!L65</f>
        <v>180</v>
      </c>
    </row>
    <row r="98" spans="2:12" s="21" customFormat="1" ht="30.75" customHeight="1" x14ac:dyDescent="0.2">
      <c r="B98" s="79" t="s">
        <v>99</v>
      </c>
      <c r="C98" s="80" t="s">
        <v>23</v>
      </c>
      <c r="D98" s="53" t="s">
        <v>15</v>
      </c>
      <c r="E98" s="53" t="s">
        <v>100</v>
      </c>
      <c r="F98" s="81" t="s">
        <v>13</v>
      </c>
      <c r="G98" s="40"/>
      <c r="H98" s="68"/>
      <c r="I98" s="40"/>
      <c r="J98" s="25"/>
      <c r="K98" s="75">
        <f>K99</f>
        <v>5042.09</v>
      </c>
      <c r="L98" s="75">
        <f>L99</f>
        <v>5042.09</v>
      </c>
    </row>
    <row r="99" spans="2:12" s="21" customFormat="1" ht="54" customHeight="1" x14ac:dyDescent="0.2">
      <c r="B99" s="79" t="s">
        <v>101</v>
      </c>
      <c r="C99" s="50" t="s">
        <v>23</v>
      </c>
      <c r="D99" s="50" t="s">
        <v>15</v>
      </c>
      <c r="E99" s="50" t="s">
        <v>100</v>
      </c>
      <c r="F99" s="50" t="s">
        <v>102</v>
      </c>
      <c r="G99" s="40"/>
      <c r="H99" s="68"/>
      <c r="I99" s="40"/>
      <c r="J99" s="25"/>
      <c r="K99" s="75">
        <f>K100</f>
        <v>5042.09</v>
      </c>
      <c r="L99" s="75">
        <f>L100</f>
        <v>5042.09</v>
      </c>
    </row>
    <row r="100" spans="2:12" s="21" customFormat="1" ht="18.75" customHeight="1" x14ac:dyDescent="0.2">
      <c r="B100" s="79" t="s">
        <v>19</v>
      </c>
      <c r="C100" s="80" t="s">
        <v>23</v>
      </c>
      <c r="D100" s="53" t="s">
        <v>15</v>
      </c>
      <c r="E100" s="53" t="s">
        <v>100</v>
      </c>
      <c r="F100" s="81" t="s">
        <v>102</v>
      </c>
      <c r="G100" s="40" t="s">
        <v>95</v>
      </c>
      <c r="H100" s="68" t="s">
        <v>20</v>
      </c>
      <c r="I100" s="40" t="s">
        <v>31</v>
      </c>
      <c r="J100" s="25">
        <v>610</v>
      </c>
      <c r="K100" s="75">
        <f>'[1]Приложение 6 2021 год'!K68</f>
        <v>5042.09</v>
      </c>
      <c r="L100" s="75">
        <f>'[1]Приложение 6 2021 год'!L68</f>
        <v>5042.09</v>
      </c>
    </row>
    <row r="101" spans="2:12" s="21" customFormat="1" ht="28.5" customHeight="1" x14ac:dyDescent="0.2">
      <c r="B101" s="86" t="s">
        <v>103</v>
      </c>
      <c r="C101" s="38" t="s">
        <v>23</v>
      </c>
      <c r="D101" s="39" t="s">
        <v>43</v>
      </c>
      <c r="E101" s="39" t="s">
        <v>12</v>
      </c>
      <c r="F101" s="39" t="s">
        <v>13</v>
      </c>
      <c r="G101" s="40"/>
      <c r="H101" s="68"/>
      <c r="I101" s="40"/>
      <c r="J101" s="25"/>
      <c r="K101" s="75">
        <f>K102+K110+K107+K116+K119+K113+K124</f>
        <v>16662.93</v>
      </c>
      <c r="L101" s="75">
        <f>L102+L110+L107+L116+L119+L113+L124</f>
        <v>16662.93</v>
      </c>
    </row>
    <row r="102" spans="2:12" s="21" customFormat="1" ht="32.25" customHeight="1" x14ac:dyDescent="0.2">
      <c r="B102" s="45" t="s">
        <v>104</v>
      </c>
      <c r="C102" s="50" t="s">
        <v>23</v>
      </c>
      <c r="D102" s="50" t="s">
        <v>43</v>
      </c>
      <c r="E102" s="50" t="s">
        <v>10</v>
      </c>
      <c r="F102" s="50" t="s">
        <v>13</v>
      </c>
      <c r="G102" s="40"/>
      <c r="H102" s="68"/>
      <c r="I102" s="40"/>
      <c r="J102" s="25"/>
      <c r="K102" s="75">
        <f>K103+K105</f>
        <v>13965.13</v>
      </c>
      <c r="L102" s="75">
        <f>L103+L105</f>
        <v>13965.13</v>
      </c>
    </row>
    <row r="103" spans="2:12" s="21" customFormat="1" ht="18" customHeight="1" x14ac:dyDescent="0.2">
      <c r="B103" s="82" t="s">
        <v>105</v>
      </c>
      <c r="C103" s="38" t="s">
        <v>23</v>
      </c>
      <c r="D103" s="39" t="s">
        <v>43</v>
      </c>
      <c r="E103" s="39" t="s">
        <v>10</v>
      </c>
      <c r="F103" s="46" t="s">
        <v>106</v>
      </c>
      <c r="G103" s="40"/>
      <c r="H103" s="68"/>
      <c r="I103" s="40"/>
      <c r="J103" s="25"/>
      <c r="K103" s="75">
        <f>K104</f>
        <v>9277.1299999999992</v>
      </c>
      <c r="L103" s="75">
        <f>L104</f>
        <v>9277.1299999999992</v>
      </c>
    </row>
    <row r="104" spans="2:12" s="21" customFormat="1" ht="21" customHeight="1" x14ac:dyDescent="0.2">
      <c r="B104" s="82" t="s">
        <v>19</v>
      </c>
      <c r="C104" s="50" t="s">
        <v>23</v>
      </c>
      <c r="D104" s="50" t="s">
        <v>43</v>
      </c>
      <c r="E104" s="50" t="s">
        <v>10</v>
      </c>
      <c r="F104" s="50" t="s">
        <v>106</v>
      </c>
      <c r="G104" s="40" t="s">
        <v>95</v>
      </c>
      <c r="H104" s="68" t="s">
        <v>39</v>
      </c>
      <c r="I104" s="40" t="s">
        <v>10</v>
      </c>
      <c r="J104" s="25">
        <v>610</v>
      </c>
      <c r="K104" s="75">
        <f>'[1]Приложение 6 2021 год'!K93</f>
        <v>9277.1299999999992</v>
      </c>
      <c r="L104" s="75">
        <f>'[1]Приложение 6 2021 год'!L93</f>
        <v>9277.1299999999992</v>
      </c>
    </row>
    <row r="105" spans="2:12" s="21" customFormat="1" ht="54.75" customHeight="1" x14ac:dyDescent="0.2">
      <c r="B105" s="45" t="s">
        <v>34</v>
      </c>
      <c r="C105" s="38" t="s">
        <v>23</v>
      </c>
      <c r="D105" s="39" t="s">
        <v>43</v>
      </c>
      <c r="E105" s="39" t="s">
        <v>10</v>
      </c>
      <c r="F105" s="46" t="s">
        <v>35</v>
      </c>
      <c r="G105" s="40"/>
      <c r="H105" s="68"/>
      <c r="I105" s="40"/>
      <c r="J105" s="36"/>
      <c r="K105" s="75">
        <f>K106</f>
        <v>4688</v>
      </c>
      <c r="L105" s="75">
        <f>L106</f>
        <v>4688</v>
      </c>
    </row>
    <row r="106" spans="2:12" s="21" customFormat="1" ht="24" customHeight="1" x14ac:dyDescent="0.2">
      <c r="B106" s="45" t="s">
        <v>19</v>
      </c>
      <c r="C106" s="50" t="s">
        <v>23</v>
      </c>
      <c r="D106" s="50" t="s">
        <v>43</v>
      </c>
      <c r="E106" s="50" t="s">
        <v>10</v>
      </c>
      <c r="F106" s="50" t="s">
        <v>35</v>
      </c>
      <c r="G106" s="40" t="s">
        <v>95</v>
      </c>
      <c r="H106" s="68" t="s">
        <v>39</v>
      </c>
      <c r="I106" s="40" t="s">
        <v>10</v>
      </c>
      <c r="J106" s="36" t="s">
        <v>21</v>
      </c>
      <c r="K106" s="75">
        <f>'[1]Приложение 6 2021 год'!K95</f>
        <v>4688</v>
      </c>
      <c r="L106" s="75">
        <f>'[1]Приложение 6 2021 год'!L95</f>
        <v>4688</v>
      </c>
    </row>
    <row r="107" spans="2:12" s="21" customFormat="1" ht="36" customHeight="1" x14ac:dyDescent="0.2">
      <c r="B107" s="82" t="s">
        <v>107</v>
      </c>
      <c r="C107" s="52" t="s">
        <v>23</v>
      </c>
      <c r="D107" s="53" t="s">
        <v>43</v>
      </c>
      <c r="E107" s="53" t="s">
        <v>23</v>
      </c>
      <c r="F107" s="87" t="s">
        <v>13</v>
      </c>
      <c r="G107" s="40"/>
      <c r="H107" s="68"/>
      <c r="I107" s="40"/>
      <c r="J107" s="36"/>
      <c r="K107" s="75">
        <f>K108</f>
        <v>309.54000000000002</v>
      </c>
      <c r="L107" s="75">
        <f>L108</f>
        <v>309.54000000000002</v>
      </c>
    </row>
    <row r="108" spans="2:12" s="21" customFormat="1" ht="31.5" customHeight="1" x14ac:dyDescent="0.2">
      <c r="B108" s="82" t="s">
        <v>108</v>
      </c>
      <c r="C108" s="88" t="s">
        <v>23</v>
      </c>
      <c r="D108" s="89" t="s">
        <v>43</v>
      </c>
      <c r="E108" s="89" t="s">
        <v>23</v>
      </c>
      <c r="F108" s="54" t="s">
        <v>109</v>
      </c>
      <c r="G108" s="40"/>
      <c r="H108" s="68"/>
      <c r="I108" s="40"/>
      <c r="J108" s="36"/>
      <c r="K108" s="75">
        <f>K109</f>
        <v>309.54000000000002</v>
      </c>
      <c r="L108" s="75">
        <f>L109</f>
        <v>309.54000000000002</v>
      </c>
    </row>
    <row r="109" spans="2:12" s="21" customFormat="1" ht="24" customHeight="1" x14ac:dyDescent="0.2">
      <c r="B109" s="45" t="s">
        <v>19</v>
      </c>
      <c r="C109" s="88" t="s">
        <v>23</v>
      </c>
      <c r="D109" s="89" t="s">
        <v>43</v>
      </c>
      <c r="E109" s="89" t="s">
        <v>23</v>
      </c>
      <c r="F109" s="54" t="s">
        <v>109</v>
      </c>
      <c r="G109" s="40" t="s">
        <v>95</v>
      </c>
      <c r="H109" s="68" t="s">
        <v>39</v>
      </c>
      <c r="I109" s="40" t="s">
        <v>10</v>
      </c>
      <c r="J109" s="36" t="s">
        <v>21</v>
      </c>
      <c r="K109" s="75">
        <f>'[1]Приложение 6 2021 год'!K98</f>
        <v>309.54000000000002</v>
      </c>
      <c r="L109" s="75">
        <f>'[1]Приложение 6 2021 год'!L98</f>
        <v>309.54000000000002</v>
      </c>
    </row>
    <row r="110" spans="2:12" s="21" customFormat="1" ht="21" customHeight="1" x14ac:dyDescent="0.2">
      <c r="B110" s="82" t="s">
        <v>110</v>
      </c>
      <c r="C110" s="43" t="s">
        <v>23</v>
      </c>
      <c r="D110" s="44" t="s">
        <v>43</v>
      </c>
      <c r="E110" s="44" t="s">
        <v>31</v>
      </c>
      <c r="F110" s="90" t="s">
        <v>13</v>
      </c>
      <c r="G110" s="40"/>
      <c r="H110" s="68"/>
      <c r="I110" s="40"/>
      <c r="J110" s="25"/>
      <c r="K110" s="75">
        <f>K111</f>
        <v>340</v>
      </c>
      <c r="L110" s="75">
        <f>L111</f>
        <v>340</v>
      </c>
    </row>
    <row r="111" spans="2:12" s="21" customFormat="1" ht="15.75" customHeight="1" x14ac:dyDescent="0.2">
      <c r="B111" s="82" t="s">
        <v>111</v>
      </c>
      <c r="C111" s="38" t="s">
        <v>23</v>
      </c>
      <c r="D111" s="39" t="s">
        <v>43</v>
      </c>
      <c r="E111" s="39" t="s">
        <v>31</v>
      </c>
      <c r="F111" s="50" t="s">
        <v>112</v>
      </c>
      <c r="G111" s="40"/>
      <c r="H111" s="68"/>
      <c r="I111" s="40"/>
      <c r="J111" s="25"/>
      <c r="K111" s="75">
        <f>K112</f>
        <v>340</v>
      </c>
      <c r="L111" s="75">
        <f>L112</f>
        <v>340</v>
      </c>
    </row>
    <row r="112" spans="2:12" s="21" customFormat="1" ht="15.75" customHeight="1" x14ac:dyDescent="0.2">
      <c r="B112" s="82" t="s">
        <v>19</v>
      </c>
      <c r="C112" s="38" t="s">
        <v>23</v>
      </c>
      <c r="D112" s="39" t="s">
        <v>43</v>
      </c>
      <c r="E112" s="39" t="s">
        <v>31</v>
      </c>
      <c r="F112" s="54" t="s">
        <v>112</v>
      </c>
      <c r="G112" s="40" t="s">
        <v>95</v>
      </c>
      <c r="H112" s="68" t="s">
        <v>39</v>
      </c>
      <c r="I112" s="40" t="s">
        <v>10</v>
      </c>
      <c r="J112" s="25">
        <v>610</v>
      </c>
      <c r="K112" s="75">
        <f>'[1]Приложение 6 2021 год'!K101</f>
        <v>340</v>
      </c>
      <c r="L112" s="75">
        <f>'[1]Приложение 6 2021 год'!L101</f>
        <v>340</v>
      </c>
    </row>
    <row r="113" spans="2:12" s="21" customFormat="1" ht="60" customHeight="1" x14ac:dyDescent="0.2">
      <c r="B113" s="82" t="s">
        <v>113</v>
      </c>
      <c r="C113" s="52" t="s">
        <v>23</v>
      </c>
      <c r="D113" s="53" t="s">
        <v>43</v>
      </c>
      <c r="E113" s="53" t="s">
        <v>28</v>
      </c>
      <c r="F113" s="54" t="s">
        <v>13</v>
      </c>
      <c r="G113" s="40"/>
      <c r="H113" s="68"/>
      <c r="I113" s="40"/>
      <c r="J113" s="25"/>
      <c r="K113" s="75">
        <f>K114</f>
        <v>750</v>
      </c>
      <c r="L113" s="75">
        <f>L114</f>
        <v>750</v>
      </c>
    </row>
    <row r="114" spans="2:12" s="21" customFormat="1" ht="60.75" customHeight="1" x14ac:dyDescent="0.2">
      <c r="B114" s="45" t="s">
        <v>114</v>
      </c>
      <c r="C114" s="43" t="s">
        <v>23</v>
      </c>
      <c r="D114" s="44" t="s">
        <v>43</v>
      </c>
      <c r="E114" s="44" t="s">
        <v>28</v>
      </c>
      <c r="F114" s="90" t="s">
        <v>115</v>
      </c>
      <c r="G114" s="40"/>
      <c r="H114" s="68"/>
      <c r="I114" s="40"/>
      <c r="J114" s="25"/>
      <c r="K114" s="75">
        <f>K115</f>
        <v>750</v>
      </c>
      <c r="L114" s="75">
        <f>L115</f>
        <v>750</v>
      </c>
    </row>
    <row r="115" spans="2:12" s="21" customFormat="1" ht="22.5" customHeight="1" x14ac:dyDescent="0.2">
      <c r="B115" s="82" t="s">
        <v>19</v>
      </c>
      <c r="C115" s="50" t="s">
        <v>23</v>
      </c>
      <c r="D115" s="50" t="s">
        <v>43</v>
      </c>
      <c r="E115" s="50" t="s">
        <v>28</v>
      </c>
      <c r="F115" s="50" t="s">
        <v>115</v>
      </c>
      <c r="G115" s="40" t="s">
        <v>95</v>
      </c>
      <c r="H115" s="68" t="s">
        <v>39</v>
      </c>
      <c r="I115" s="40" t="s">
        <v>10</v>
      </c>
      <c r="J115" s="25">
        <v>610</v>
      </c>
      <c r="K115" s="75">
        <f>'[1]Приложение 6 2021 год'!K104</f>
        <v>750</v>
      </c>
      <c r="L115" s="75">
        <f>'[1]Приложение 6 2021 год'!L104</f>
        <v>750</v>
      </c>
    </row>
    <row r="116" spans="2:12" s="21" customFormat="1" ht="25.5" customHeight="1" x14ac:dyDescent="0.2">
      <c r="B116" s="42" t="s">
        <v>97</v>
      </c>
      <c r="C116" s="52" t="s">
        <v>23</v>
      </c>
      <c r="D116" s="53" t="s">
        <v>43</v>
      </c>
      <c r="E116" s="53" t="s">
        <v>55</v>
      </c>
      <c r="F116" s="54" t="s">
        <v>13</v>
      </c>
      <c r="G116" s="40"/>
      <c r="H116" s="68"/>
      <c r="I116" s="40"/>
      <c r="J116" s="25"/>
      <c r="K116" s="75">
        <f>K117</f>
        <v>103.12</v>
      </c>
      <c r="L116" s="75">
        <f>L117</f>
        <v>103.12</v>
      </c>
    </row>
    <row r="117" spans="2:12" s="21" customFormat="1" ht="30.75" customHeight="1" x14ac:dyDescent="0.2">
      <c r="B117" s="42" t="s">
        <v>98</v>
      </c>
      <c r="C117" s="50" t="s">
        <v>23</v>
      </c>
      <c r="D117" s="50" t="s">
        <v>43</v>
      </c>
      <c r="E117" s="50" t="s">
        <v>55</v>
      </c>
      <c r="F117" s="50" t="s">
        <v>106</v>
      </c>
      <c r="G117" s="40"/>
      <c r="H117" s="68"/>
      <c r="I117" s="40"/>
      <c r="J117" s="25"/>
      <c r="K117" s="75">
        <f>K118</f>
        <v>103.12</v>
      </c>
      <c r="L117" s="75">
        <f>L118</f>
        <v>103.12</v>
      </c>
    </row>
    <row r="118" spans="2:12" s="21" customFormat="1" ht="15.75" customHeight="1" x14ac:dyDescent="0.2">
      <c r="B118" s="91" t="s">
        <v>19</v>
      </c>
      <c r="C118" s="52" t="s">
        <v>23</v>
      </c>
      <c r="D118" s="53" t="s">
        <v>43</v>
      </c>
      <c r="E118" s="53" t="s">
        <v>55</v>
      </c>
      <c r="F118" s="54" t="s">
        <v>106</v>
      </c>
      <c r="G118" s="40" t="s">
        <v>95</v>
      </c>
      <c r="H118" s="68" t="s">
        <v>39</v>
      </c>
      <c r="I118" s="40" t="s">
        <v>10</v>
      </c>
      <c r="J118" s="25">
        <v>610</v>
      </c>
      <c r="K118" s="75">
        <f>'[1]Приложение 6 2021 год'!K107</f>
        <v>103.12</v>
      </c>
      <c r="L118" s="75">
        <f>'[1]Приложение 6 2021 год'!L107</f>
        <v>103.12</v>
      </c>
    </row>
    <row r="119" spans="2:12" s="21" customFormat="1" ht="20.25" customHeight="1" x14ac:dyDescent="0.2">
      <c r="B119" s="91" t="s">
        <v>116</v>
      </c>
      <c r="C119" s="52" t="s">
        <v>23</v>
      </c>
      <c r="D119" s="53" t="s">
        <v>43</v>
      </c>
      <c r="E119" s="53" t="s">
        <v>39</v>
      </c>
      <c r="F119" s="54" t="s">
        <v>13</v>
      </c>
      <c r="G119" s="25"/>
      <c r="H119" s="68"/>
      <c r="I119" s="40"/>
      <c r="J119" s="25"/>
      <c r="K119" s="75">
        <f>K120+K122</f>
        <v>1090.97</v>
      </c>
      <c r="L119" s="75">
        <f>L120+L122</f>
        <v>1090.97</v>
      </c>
    </row>
    <row r="120" spans="2:12" s="21" customFormat="1" ht="47.25" customHeight="1" x14ac:dyDescent="0.2">
      <c r="B120" s="91" t="s">
        <v>117</v>
      </c>
      <c r="C120" s="50" t="s">
        <v>23</v>
      </c>
      <c r="D120" s="50" t="s">
        <v>43</v>
      </c>
      <c r="E120" s="50" t="s">
        <v>39</v>
      </c>
      <c r="F120" s="50" t="s">
        <v>118</v>
      </c>
      <c r="G120" s="25"/>
      <c r="H120" s="68"/>
      <c r="I120" s="40"/>
      <c r="J120" s="25"/>
      <c r="K120" s="75">
        <f>K121</f>
        <v>0</v>
      </c>
      <c r="L120" s="75">
        <f>L121</f>
        <v>0</v>
      </c>
    </row>
    <row r="121" spans="2:12" s="21" customFormat="1" ht="15.75" customHeight="1" x14ac:dyDescent="0.2">
      <c r="B121" s="91" t="s">
        <v>19</v>
      </c>
      <c r="C121" s="52" t="s">
        <v>23</v>
      </c>
      <c r="D121" s="53" t="s">
        <v>43</v>
      </c>
      <c r="E121" s="53" t="s">
        <v>39</v>
      </c>
      <c r="F121" s="54" t="s">
        <v>118</v>
      </c>
      <c r="G121" s="25">
        <v>112</v>
      </c>
      <c r="H121" s="68" t="s">
        <v>39</v>
      </c>
      <c r="I121" s="40" t="s">
        <v>10</v>
      </c>
      <c r="J121" s="25">
        <v>610</v>
      </c>
      <c r="K121" s="75">
        <f>'[1]Приложение 6 2021 год'!K110</f>
        <v>0</v>
      </c>
      <c r="L121" s="75">
        <f>'[1]Приложение 6 2021 год'!L110</f>
        <v>0</v>
      </c>
    </row>
    <row r="122" spans="2:12" s="21" customFormat="1" ht="15.75" customHeight="1" x14ac:dyDescent="0.2">
      <c r="B122" s="92" t="s">
        <v>119</v>
      </c>
      <c r="C122" s="88" t="s">
        <v>23</v>
      </c>
      <c r="D122" s="89" t="s">
        <v>43</v>
      </c>
      <c r="E122" s="89" t="s">
        <v>39</v>
      </c>
      <c r="F122" s="54" t="s">
        <v>109</v>
      </c>
      <c r="G122" s="25"/>
      <c r="H122" s="68"/>
      <c r="I122" s="40"/>
      <c r="J122" s="25"/>
      <c r="K122" s="75">
        <f>K123</f>
        <v>1090.97</v>
      </c>
      <c r="L122" s="75">
        <f>L123</f>
        <v>1090.97</v>
      </c>
    </row>
    <row r="123" spans="2:12" s="21" customFormat="1" ht="15.75" customHeight="1" x14ac:dyDescent="0.2">
      <c r="B123" s="91" t="s">
        <v>19</v>
      </c>
      <c r="C123" s="88" t="s">
        <v>23</v>
      </c>
      <c r="D123" s="89" t="s">
        <v>43</v>
      </c>
      <c r="E123" s="89" t="s">
        <v>39</v>
      </c>
      <c r="F123" s="54" t="s">
        <v>109</v>
      </c>
      <c r="G123" s="25">
        <v>112</v>
      </c>
      <c r="H123" s="68" t="s">
        <v>39</v>
      </c>
      <c r="I123" s="40" t="s">
        <v>10</v>
      </c>
      <c r="J123" s="25">
        <v>610</v>
      </c>
      <c r="K123" s="75">
        <f>'[1]Приложение 6 2021 год'!K112</f>
        <v>1090.97</v>
      </c>
      <c r="L123" s="75">
        <f>'[1]Приложение 6 2021 год'!L112</f>
        <v>1090.97</v>
      </c>
    </row>
    <row r="124" spans="2:12" s="21" customFormat="1" ht="27.75" customHeight="1" x14ac:dyDescent="0.2">
      <c r="B124" s="82" t="s">
        <v>120</v>
      </c>
      <c r="C124" s="29" t="s">
        <v>23</v>
      </c>
      <c r="D124" s="30" t="s">
        <v>43</v>
      </c>
      <c r="E124" s="50" t="s">
        <v>121</v>
      </c>
      <c r="F124" s="93" t="s">
        <v>13</v>
      </c>
      <c r="G124" s="25"/>
      <c r="H124" s="68"/>
      <c r="I124" s="40"/>
      <c r="J124" s="25"/>
      <c r="K124" s="75">
        <f>K125</f>
        <v>104.17</v>
      </c>
      <c r="L124" s="75">
        <f>L125</f>
        <v>104.17</v>
      </c>
    </row>
    <row r="125" spans="2:12" s="21" customFormat="1" ht="27" customHeight="1" x14ac:dyDescent="0.2">
      <c r="B125" s="33" t="s">
        <v>122</v>
      </c>
      <c r="C125" s="80" t="s">
        <v>23</v>
      </c>
      <c r="D125" s="53" t="s">
        <v>43</v>
      </c>
      <c r="E125" s="53" t="s">
        <v>121</v>
      </c>
      <c r="F125" s="81" t="s">
        <v>123</v>
      </c>
      <c r="G125" s="25"/>
      <c r="H125" s="68"/>
      <c r="I125" s="40"/>
      <c r="J125" s="25"/>
      <c r="K125" s="75">
        <f>K126</f>
        <v>104.17</v>
      </c>
      <c r="L125" s="75">
        <f>L126</f>
        <v>104.17</v>
      </c>
    </row>
    <row r="126" spans="2:12" s="21" customFormat="1" ht="21" customHeight="1" x14ac:dyDescent="0.2">
      <c r="B126" s="33" t="s">
        <v>19</v>
      </c>
      <c r="C126" s="94" t="s">
        <v>23</v>
      </c>
      <c r="D126" s="50" t="s">
        <v>43</v>
      </c>
      <c r="E126" s="50" t="s">
        <v>121</v>
      </c>
      <c r="F126" s="95" t="s">
        <v>123</v>
      </c>
      <c r="G126" s="25">
        <v>112</v>
      </c>
      <c r="H126" s="68" t="s">
        <v>39</v>
      </c>
      <c r="I126" s="40" t="s">
        <v>10</v>
      </c>
      <c r="J126" s="25">
        <v>610</v>
      </c>
      <c r="K126" s="75">
        <f>'[1]Приложение 6 2021 год'!K115</f>
        <v>104.17</v>
      </c>
      <c r="L126" s="75">
        <f>'[1]Приложение 6 2021 год'!L115</f>
        <v>104.17</v>
      </c>
    </row>
    <row r="127" spans="2:12" s="21" customFormat="1" ht="36.75" customHeight="1" x14ac:dyDescent="0.2">
      <c r="B127" s="86" t="s">
        <v>124</v>
      </c>
      <c r="C127" s="38" t="s">
        <v>23</v>
      </c>
      <c r="D127" s="39" t="s">
        <v>70</v>
      </c>
      <c r="E127" s="39" t="s">
        <v>12</v>
      </c>
      <c r="F127" s="39" t="s">
        <v>13</v>
      </c>
      <c r="G127" s="25"/>
      <c r="H127" s="68"/>
      <c r="I127" s="40"/>
      <c r="J127" s="25"/>
      <c r="K127" s="75">
        <f>K128+K136+K142+K148+K145+K139+K133</f>
        <v>15803.08</v>
      </c>
      <c r="L127" s="75">
        <f>L128+L136+L142+L148+L145+L139+L133</f>
        <v>15803.08</v>
      </c>
    </row>
    <row r="128" spans="2:12" s="21" customFormat="1" ht="44.25" customHeight="1" x14ac:dyDescent="0.2">
      <c r="B128" s="45" t="s">
        <v>125</v>
      </c>
      <c r="C128" s="38" t="s">
        <v>23</v>
      </c>
      <c r="D128" s="39" t="s">
        <v>70</v>
      </c>
      <c r="E128" s="39" t="s">
        <v>10</v>
      </c>
      <c r="F128" s="39" t="s">
        <v>13</v>
      </c>
      <c r="G128" s="25"/>
      <c r="H128" s="68"/>
      <c r="I128" s="40"/>
      <c r="J128" s="18"/>
      <c r="K128" s="75">
        <f>K129+K131</f>
        <v>7289.4</v>
      </c>
      <c r="L128" s="75">
        <f>L129+L131</f>
        <v>7289.4</v>
      </c>
    </row>
    <row r="129" spans="2:12" s="21" customFormat="1" ht="19.5" customHeight="1" x14ac:dyDescent="0.2">
      <c r="B129" s="82" t="s">
        <v>126</v>
      </c>
      <c r="C129" s="50" t="s">
        <v>23</v>
      </c>
      <c r="D129" s="50" t="s">
        <v>70</v>
      </c>
      <c r="E129" s="50" t="s">
        <v>10</v>
      </c>
      <c r="F129" s="50" t="s">
        <v>127</v>
      </c>
      <c r="G129" s="25"/>
      <c r="H129" s="68"/>
      <c r="I129" s="40"/>
      <c r="J129" s="18"/>
      <c r="K129" s="75">
        <f>K130</f>
        <v>2834.9</v>
      </c>
      <c r="L129" s="75">
        <f>L130</f>
        <v>2834.9</v>
      </c>
    </row>
    <row r="130" spans="2:12" s="21" customFormat="1" ht="20.25" customHeight="1" x14ac:dyDescent="0.2">
      <c r="B130" s="82" t="s">
        <v>19</v>
      </c>
      <c r="C130" s="38" t="s">
        <v>23</v>
      </c>
      <c r="D130" s="39" t="s">
        <v>70</v>
      </c>
      <c r="E130" s="39" t="s">
        <v>10</v>
      </c>
      <c r="F130" s="46" t="s">
        <v>127</v>
      </c>
      <c r="G130" s="25">
        <v>112</v>
      </c>
      <c r="H130" s="68" t="s">
        <v>39</v>
      </c>
      <c r="I130" s="40" t="s">
        <v>10</v>
      </c>
      <c r="J130" s="25">
        <v>610</v>
      </c>
      <c r="K130" s="75">
        <f>'[1]Приложение 6 2021 год'!K119</f>
        <v>2834.9</v>
      </c>
      <c r="L130" s="75">
        <f>'[1]Приложение 6 2021 год'!L119</f>
        <v>2834.9</v>
      </c>
    </row>
    <row r="131" spans="2:12" s="21" customFormat="1" ht="51" customHeight="1" x14ac:dyDescent="0.2">
      <c r="B131" s="45" t="s">
        <v>34</v>
      </c>
      <c r="C131" s="38" t="s">
        <v>23</v>
      </c>
      <c r="D131" s="39" t="s">
        <v>70</v>
      </c>
      <c r="E131" s="39" t="s">
        <v>10</v>
      </c>
      <c r="F131" s="46" t="s">
        <v>35</v>
      </c>
      <c r="G131" s="40"/>
      <c r="H131" s="68"/>
      <c r="I131" s="40"/>
      <c r="J131" s="25"/>
      <c r="K131" s="75">
        <f>K132</f>
        <v>4454.5</v>
      </c>
      <c r="L131" s="75">
        <f>L132</f>
        <v>4454.5</v>
      </c>
    </row>
    <row r="132" spans="2:12" s="21" customFormat="1" ht="16.5" customHeight="1" x14ac:dyDescent="0.2">
      <c r="B132" s="45" t="s">
        <v>19</v>
      </c>
      <c r="C132" s="29" t="s">
        <v>23</v>
      </c>
      <c r="D132" s="30" t="s">
        <v>70</v>
      </c>
      <c r="E132" s="30" t="s">
        <v>10</v>
      </c>
      <c r="F132" s="50" t="s">
        <v>35</v>
      </c>
      <c r="G132" s="40" t="s">
        <v>95</v>
      </c>
      <c r="H132" s="57" t="s">
        <v>39</v>
      </c>
      <c r="I132" s="40" t="s">
        <v>10</v>
      </c>
      <c r="J132" s="25">
        <v>610</v>
      </c>
      <c r="K132" s="75">
        <f>'[1]Приложение 6 2021 год'!K121</f>
        <v>4454.5</v>
      </c>
      <c r="L132" s="75">
        <f>'[1]Приложение 6 2021 год'!L121</f>
        <v>4454.5</v>
      </c>
    </row>
    <row r="133" spans="2:12" s="21" customFormat="1" ht="27" customHeight="1" x14ac:dyDescent="0.2">
      <c r="B133" s="33" t="s">
        <v>128</v>
      </c>
      <c r="C133" s="80" t="s">
        <v>23</v>
      </c>
      <c r="D133" s="53" t="s">
        <v>70</v>
      </c>
      <c r="E133" s="53" t="s">
        <v>23</v>
      </c>
      <c r="F133" s="81" t="s">
        <v>13</v>
      </c>
      <c r="G133" s="57"/>
      <c r="H133" s="57"/>
      <c r="I133" s="40"/>
      <c r="J133" s="25"/>
      <c r="K133" s="75">
        <f>K134</f>
        <v>108.65</v>
      </c>
      <c r="L133" s="75">
        <f>L134</f>
        <v>108.65</v>
      </c>
    </row>
    <row r="134" spans="2:12" s="21" customFormat="1" ht="30" customHeight="1" x14ac:dyDescent="0.2">
      <c r="B134" s="82" t="s">
        <v>129</v>
      </c>
      <c r="C134" s="43" t="s">
        <v>23</v>
      </c>
      <c r="D134" s="44" t="s">
        <v>70</v>
      </c>
      <c r="E134" s="44" t="s">
        <v>23</v>
      </c>
      <c r="F134" s="90" t="s">
        <v>127</v>
      </c>
      <c r="G134" s="96"/>
      <c r="H134" s="57"/>
      <c r="I134" s="40"/>
      <c r="J134" s="25"/>
      <c r="K134" s="75">
        <f>K135</f>
        <v>108.65</v>
      </c>
      <c r="L134" s="75">
        <f>L135</f>
        <v>108.65</v>
      </c>
    </row>
    <row r="135" spans="2:12" s="21" customFormat="1" ht="16.5" customHeight="1" x14ac:dyDescent="0.2">
      <c r="B135" s="82" t="s">
        <v>19</v>
      </c>
      <c r="C135" s="50" t="s">
        <v>23</v>
      </c>
      <c r="D135" s="50" t="s">
        <v>70</v>
      </c>
      <c r="E135" s="50" t="s">
        <v>23</v>
      </c>
      <c r="F135" s="50" t="s">
        <v>127</v>
      </c>
      <c r="G135" s="97" t="s">
        <v>95</v>
      </c>
      <c r="H135" s="57" t="s">
        <v>39</v>
      </c>
      <c r="I135" s="40" t="s">
        <v>10</v>
      </c>
      <c r="J135" s="25">
        <v>610</v>
      </c>
      <c r="K135" s="75">
        <f>'[1]Приложение 6 2021 год'!K124</f>
        <v>108.65</v>
      </c>
      <c r="L135" s="75">
        <f>'[1]Приложение 6 2021 год'!L124</f>
        <v>108.65</v>
      </c>
    </row>
    <row r="136" spans="2:12" s="21" customFormat="1" ht="34.5" customHeight="1" x14ac:dyDescent="0.2">
      <c r="B136" s="79" t="s">
        <v>99</v>
      </c>
      <c r="C136" s="80" t="s">
        <v>23</v>
      </c>
      <c r="D136" s="53" t="s">
        <v>70</v>
      </c>
      <c r="E136" s="53" t="s">
        <v>130</v>
      </c>
      <c r="F136" s="81" t="s">
        <v>13</v>
      </c>
      <c r="G136" s="68"/>
      <c r="H136" s="57"/>
      <c r="I136" s="40"/>
      <c r="J136" s="25"/>
      <c r="K136" s="75">
        <f>K137</f>
        <v>2295.1</v>
      </c>
      <c r="L136" s="75">
        <f>L137</f>
        <v>2295.1</v>
      </c>
    </row>
    <row r="137" spans="2:12" s="21" customFormat="1" ht="41.25" customHeight="1" x14ac:dyDescent="0.2">
      <c r="B137" s="82" t="s">
        <v>131</v>
      </c>
      <c r="C137" s="94" t="s">
        <v>23</v>
      </c>
      <c r="D137" s="50" t="s">
        <v>70</v>
      </c>
      <c r="E137" s="50" t="s">
        <v>130</v>
      </c>
      <c r="F137" s="95" t="s">
        <v>132</v>
      </c>
      <c r="G137" s="40"/>
      <c r="H137" s="57"/>
      <c r="I137" s="40"/>
      <c r="J137" s="25"/>
      <c r="K137" s="75">
        <f>K138</f>
        <v>2295.1</v>
      </c>
      <c r="L137" s="75">
        <f>L138</f>
        <v>2295.1</v>
      </c>
    </row>
    <row r="138" spans="2:12" s="21" customFormat="1" ht="20.25" customHeight="1" x14ac:dyDescent="0.2">
      <c r="B138" s="98" t="s">
        <v>19</v>
      </c>
      <c r="C138" s="80" t="s">
        <v>23</v>
      </c>
      <c r="D138" s="53" t="s">
        <v>70</v>
      </c>
      <c r="E138" s="53" t="s">
        <v>130</v>
      </c>
      <c r="F138" s="81" t="s">
        <v>132</v>
      </c>
      <c r="G138" s="57" t="s">
        <v>95</v>
      </c>
      <c r="H138" s="57" t="s">
        <v>39</v>
      </c>
      <c r="I138" s="40" t="s">
        <v>10</v>
      </c>
      <c r="J138" s="69">
        <v>610</v>
      </c>
      <c r="K138" s="75">
        <f>'[1]Приложение 6 2021 год'!K127</f>
        <v>2295.1</v>
      </c>
      <c r="L138" s="75">
        <f>'[1]Приложение 6 2021 год'!L127</f>
        <v>2295.1</v>
      </c>
    </row>
    <row r="139" spans="2:12" s="21" customFormat="1" ht="26.25" customHeight="1" x14ac:dyDescent="0.2">
      <c r="B139" s="82" t="s">
        <v>120</v>
      </c>
      <c r="C139" s="94" t="s">
        <v>23</v>
      </c>
      <c r="D139" s="50" t="s">
        <v>70</v>
      </c>
      <c r="E139" s="50" t="s">
        <v>121</v>
      </c>
      <c r="F139" s="95" t="s">
        <v>123</v>
      </c>
      <c r="G139" s="40"/>
      <c r="H139" s="57"/>
      <c r="I139" s="48"/>
      <c r="J139" s="99"/>
      <c r="K139" s="100">
        <f>K140</f>
        <v>156.25</v>
      </c>
      <c r="L139" s="100">
        <f>L140</f>
        <v>156.25</v>
      </c>
    </row>
    <row r="140" spans="2:12" s="21" customFormat="1" ht="31.5" customHeight="1" x14ac:dyDescent="0.2">
      <c r="B140" s="33" t="s">
        <v>122</v>
      </c>
      <c r="C140" s="80" t="s">
        <v>23</v>
      </c>
      <c r="D140" s="53" t="s">
        <v>70</v>
      </c>
      <c r="E140" s="53" t="s">
        <v>121</v>
      </c>
      <c r="F140" s="81" t="s">
        <v>123</v>
      </c>
      <c r="G140" s="40"/>
      <c r="H140" s="57"/>
      <c r="I140" s="48"/>
      <c r="J140" s="70"/>
      <c r="K140" s="100">
        <f>K141</f>
        <v>156.25</v>
      </c>
      <c r="L140" s="100">
        <f>L141</f>
        <v>156.25</v>
      </c>
    </row>
    <row r="141" spans="2:12" s="21" customFormat="1" ht="20.25" customHeight="1" x14ac:dyDescent="0.2">
      <c r="B141" s="33" t="s">
        <v>19</v>
      </c>
      <c r="C141" s="94" t="s">
        <v>23</v>
      </c>
      <c r="D141" s="50" t="s">
        <v>70</v>
      </c>
      <c r="E141" s="50" t="s">
        <v>121</v>
      </c>
      <c r="F141" s="95" t="s">
        <v>123</v>
      </c>
      <c r="G141" s="40" t="s">
        <v>95</v>
      </c>
      <c r="H141" s="57" t="s">
        <v>39</v>
      </c>
      <c r="I141" s="48" t="s">
        <v>10</v>
      </c>
      <c r="J141" s="101">
        <v>610</v>
      </c>
      <c r="K141" s="100">
        <f>'[1]Приложение 6 2021 год'!K130</f>
        <v>156.25</v>
      </c>
      <c r="L141" s="100">
        <f>'[1]Приложение 6 2021 год'!L130</f>
        <v>156.25</v>
      </c>
    </row>
    <row r="142" spans="2:12" s="21" customFormat="1" ht="55.5" customHeight="1" x14ac:dyDescent="0.2">
      <c r="B142" s="82" t="s">
        <v>133</v>
      </c>
      <c r="C142" s="38" t="s">
        <v>23</v>
      </c>
      <c r="D142" s="39" t="s">
        <v>70</v>
      </c>
      <c r="E142" s="39" t="s">
        <v>31</v>
      </c>
      <c r="F142" s="46" t="s">
        <v>13</v>
      </c>
      <c r="G142" s="40"/>
      <c r="H142" s="57"/>
      <c r="I142" s="48"/>
      <c r="J142" s="70"/>
      <c r="K142" s="100">
        <f>K143</f>
        <v>4739.8</v>
      </c>
      <c r="L142" s="100">
        <f>L143</f>
        <v>4739.8</v>
      </c>
    </row>
    <row r="143" spans="2:12" s="21" customFormat="1" ht="45" customHeight="1" x14ac:dyDescent="0.2">
      <c r="B143" s="76" t="s">
        <v>134</v>
      </c>
      <c r="C143" s="50" t="s">
        <v>23</v>
      </c>
      <c r="D143" s="50" t="s">
        <v>70</v>
      </c>
      <c r="E143" s="50" t="s">
        <v>31</v>
      </c>
      <c r="F143" s="50" t="s">
        <v>115</v>
      </c>
      <c r="G143" s="40"/>
      <c r="H143" s="57"/>
      <c r="I143" s="40"/>
      <c r="J143" s="102"/>
      <c r="K143" s="75">
        <f>K144</f>
        <v>4739.8</v>
      </c>
      <c r="L143" s="75">
        <f>L144</f>
        <v>4739.8</v>
      </c>
    </row>
    <row r="144" spans="2:12" s="21" customFormat="1" ht="20.25" customHeight="1" x14ac:dyDescent="0.2">
      <c r="B144" s="103" t="s">
        <v>19</v>
      </c>
      <c r="C144" s="104" t="s">
        <v>23</v>
      </c>
      <c r="D144" s="105" t="s">
        <v>70</v>
      </c>
      <c r="E144" s="105" t="s">
        <v>31</v>
      </c>
      <c r="F144" s="106" t="s">
        <v>115</v>
      </c>
      <c r="G144" s="40" t="s">
        <v>95</v>
      </c>
      <c r="H144" s="57" t="s">
        <v>39</v>
      </c>
      <c r="I144" s="48" t="s">
        <v>10</v>
      </c>
      <c r="J144" s="70">
        <v>610</v>
      </c>
      <c r="K144" s="100">
        <f>'[1]Приложение 6 2021 год'!K133</f>
        <v>4739.8</v>
      </c>
      <c r="L144" s="100">
        <f>'[1]Приложение 6 2021 год'!L133</f>
        <v>4739.8</v>
      </c>
    </row>
    <row r="145" spans="2:12" s="21" customFormat="1" ht="42" customHeight="1" x14ac:dyDescent="0.2">
      <c r="B145" s="107" t="s">
        <v>135</v>
      </c>
      <c r="C145" s="104" t="s">
        <v>23</v>
      </c>
      <c r="D145" s="105" t="s">
        <v>70</v>
      </c>
      <c r="E145" s="89" t="s">
        <v>28</v>
      </c>
      <c r="F145" s="89" t="s">
        <v>13</v>
      </c>
      <c r="G145" s="40"/>
      <c r="H145" s="57"/>
      <c r="I145" s="48"/>
      <c r="J145" s="70"/>
      <c r="K145" s="100">
        <f>K146</f>
        <v>1171.8800000000001</v>
      </c>
      <c r="L145" s="100">
        <f>L146</f>
        <v>1171.8800000000001</v>
      </c>
    </row>
    <row r="146" spans="2:12" s="21" customFormat="1" ht="38.25" customHeight="1" x14ac:dyDescent="0.2">
      <c r="B146" s="107" t="s">
        <v>136</v>
      </c>
      <c r="C146" s="104" t="s">
        <v>23</v>
      </c>
      <c r="D146" s="105" t="s">
        <v>70</v>
      </c>
      <c r="E146" s="89" t="s">
        <v>28</v>
      </c>
      <c r="F146" s="89" t="s">
        <v>127</v>
      </c>
      <c r="G146" s="40"/>
      <c r="H146" s="57"/>
      <c r="I146" s="48"/>
      <c r="J146" s="70"/>
      <c r="K146" s="100">
        <f>K147</f>
        <v>1171.8800000000001</v>
      </c>
      <c r="L146" s="100">
        <f>L147</f>
        <v>1171.8800000000001</v>
      </c>
    </row>
    <row r="147" spans="2:12" s="21" customFormat="1" ht="20.25" customHeight="1" x14ac:dyDescent="0.2">
      <c r="B147" s="103" t="s">
        <v>19</v>
      </c>
      <c r="C147" s="104" t="s">
        <v>23</v>
      </c>
      <c r="D147" s="105" t="s">
        <v>70</v>
      </c>
      <c r="E147" s="89" t="s">
        <v>28</v>
      </c>
      <c r="F147" s="89" t="s">
        <v>127</v>
      </c>
      <c r="G147" s="40" t="s">
        <v>95</v>
      </c>
      <c r="H147" s="57" t="s">
        <v>39</v>
      </c>
      <c r="I147" s="48" t="s">
        <v>10</v>
      </c>
      <c r="J147" s="70">
        <v>610</v>
      </c>
      <c r="K147" s="100">
        <f>'[1]Приложение 6 2021 год'!K136</f>
        <v>1171.8800000000001</v>
      </c>
      <c r="L147" s="100">
        <f>'[1]Приложение 6 2021 год'!L136</f>
        <v>1171.8800000000001</v>
      </c>
    </row>
    <row r="148" spans="2:12" s="108" customFormat="1" ht="26.25" customHeight="1" x14ac:dyDescent="0.2">
      <c r="B148" s="42" t="s">
        <v>97</v>
      </c>
      <c r="C148" s="80" t="s">
        <v>23</v>
      </c>
      <c r="D148" s="53" t="s">
        <v>70</v>
      </c>
      <c r="E148" s="53" t="s">
        <v>137</v>
      </c>
      <c r="F148" s="81" t="s">
        <v>13</v>
      </c>
      <c r="G148" s="40"/>
      <c r="H148" s="57"/>
      <c r="I148" s="40"/>
      <c r="J148" s="70"/>
      <c r="K148" s="75">
        <f>K149</f>
        <v>42</v>
      </c>
      <c r="L148" s="75">
        <f>L149</f>
        <v>42</v>
      </c>
    </row>
    <row r="149" spans="2:12" s="108" customFormat="1" ht="39" customHeight="1" x14ac:dyDescent="0.2">
      <c r="B149" s="42" t="s">
        <v>98</v>
      </c>
      <c r="C149" s="80" t="s">
        <v>23</v>
      </c>
      <c r="D149" s="53" t="s">
        <v>70</v>
      </c>
      <c r="E149" s="53" t="s">
        <v>137</v>
      </c>
      <c r="F149" s="81" t="s">
        <v>127</v>
      </c>
      <c r="G149" s="40"/>
      <c r="H149" s="57"/>
      <c r="I149" s="40"/>
      <c r="J149" s="70"/>
      <c r="K149" s="75">
        <f>K150</f>
        <v>42</v>
      </c>
      <c r="L149" s="75">
        <f>L150</f>
        <v>42</v>
      </c>
    </row>
    <row r="150" spans="2:12" s="21" customFormat="1" ht="21.75" customHeight="1" x14ac:dyDescent="0.2">
      <c r="B150" s="103" t="s">
        <v>19</v>
      </c>
      <c r="C150" s="80" t="s">
        <v>23</v>
      </c>
      <c r="D150" s="53" t="s">
        <v>70</v>
      </c>
      <c r="E150" s="53" t="s">
        <v>137</v>
      </c>
      <c r="F150" s="81" t="s">
        <v>127</v>
      </c>
      <c r="G150" s="40" t="s">
        <v>95</v>
      </c>
      <c r="H150" s="57" t="s">
        <v>39</v>
      </c>
      <c r="I150" s="40" t="s">
        <v>10</v>
      </c>
      <c r="J150" s="70">
        <v>610</v>
      </c>
      <c r="K150" s="75">
        <f>'[1]Приложение 6 2021 год'!K139</f>
        <v>42</v>
      </c>
      <c r="L150" s="75">
        <f>'[1]Приложение 6 2021 год'!L139</f>
        <v>42</v>
      </c>
    </row>
    <row r="151" spans="2:12" s="21" customFormat="1" ht="21" customHeight="1" x14ac:dyDescent="0.2">
      <c r="B151" s="28" t="s">
        <v>138</v>
      </c>
      <c r="C151" s="109" t="s">
        <v>23</v>
      </c>
      <c r="D151" s="110" t="s">
        <v>83</v>
      </c>
      <c r="E151" s="110" t="s">
        <v>12</v>
      </c>
      <c r="F151" s="111" t="s">
        <v>13</v>
      </c>
      <c r="G151" s="40"/>
      <c r="H151" s="57"/>
      <c r="I151" s="40"/>
      <c r="J151" s="18"/>
      <c r="K151" s="75">
        <f>K152+K157+K160</f>
        <v>11070.45</v>
      </c>
      <c r="L151" s="75">
        <f>L152+L157+L160</f>
        <v>11070.45</v>
      </c>
    </row>
    <row r="152" spans="2:12" s="21" customFormat="1" ht="30" customHeight="1" x14ac:dyDescent="0.2">
      <c r="B152" s="82" t="s">
        <v>139</v>
      </c>
      <c r="C152" s="38" t="s">
        <v>23</v>
      </c>
      <c r="D152" s="39" t="s">
        <v>83</v>
      </c>
      <c r="E152" s="39" t="s">
        <v>10</v>
      </c>
      <c r="F152" s="46" t="s">
        <v>13</v>
      </c>
      <c r="G152" s="40"/>
      <c r="H152" s="57"/>
      <c r="I152" s="40"/>
      <c r="J152" s="18"/>
      <c r="K152" s="75">
        <f>K153+K155</f>
        <v>10017.950000000001</v>
      </c>
      <c r="L152" s="75">
        <f>L153+L155</f>
        <v>10017.950000000001</v>
      </c>
    </row>
    <row r="153" spans="2:12" s="21" customFormat="1" ht="18.75" customHeight="1" x14ac:dyDescent="0.2">
      <c r="B153" s="82" t="s">
        <v>140</v>
      </c>
      <c r="C153" s="50" t="s">
        <v>23</v>
      </c>
      <c r="D153" s="50" t="s">
        <v>83</v>
      </c>
      <c r="E153" s="50" t="s">
        <v>10</v>
      </c>
      <c r="F153" s="50" t="s">
        <v>141</v>
      </c>
      <c r="G153" s="40"/>
      <c r="H153" s="57"/>
      <c r="I153" s="40"/>
      <c r="J153" s="18"/>
      <c r="K153" s="75">
        <f>K154</f>
        <v>6656.95</v>
      </c>
      <c r="L153" s="75">
        <f>L154</f>
        <v>6656.95</v>
      </c>
    </row>
    <row r="154" spans="2:12" s="21" customFormat="1" ht="21.75" customHeight="1" x14ac:dyDescent="0.2">
      <c r="B154" s="82" t="s">
        <v>19</v>
      </c>
      <c r="C154" s="38" t="s">
        <v>23</v>
      </c>
      <c r="D154" s="39" t="s">
        <v>83</v>
      </c>
      <c r="E154" s="39" t="s">
        <v>10</v>
      </c>
      <c r="F154" s="46" t="s">
        <v>141</v>
      </c>
      <c r="G154" s="40" t="s">
        <v>95</v>
      </c>
      <c r="H154" s="57" t="s">
        <v>39</v>
      </c>
      <c r="I154" s="40" t="s">
        <v>10</v>
      </c>
      <c r="J154" s="25">
        <v>610</v>
      </c>
      <c r="K154" s="75">
        <f>'[1]Приложение 6 2021 год'!K143</f>
        <v>6656.95</v>
      </c>
      <c r="L154" s="75">
        <f>'[1]Приложение 6 2021 год'!L143</f>
        <v>6656.95</v>
      </c>
    </row>
    <row r="155" spans="2:12" s="21" customFormat="1" ht="54.75" customHeight="1" x14ac:dyDescent="0.2">
      <c r="B155" s="45" t="s">
        <v>34</v>
      </c>
      <c r="C155" s="38" t="s">
        <v>23</v>
      </c>
      <c r="D155" s="39" t="s">
        <v>83</v>
      </c>
      <c r="E155" s="39" t="s">
        <v>10</v>
      </c>
      <c r="F155" s="46" t="s">
        <v>35</v>
      </c>
      <c r="G155" s="40"/>
      <c r="H155" s="57"/>
      <c r="I155" s="40"/>
      <c r="J155" s="25"/>
      <c r="K155" s="75">
        <f>K156</f>
        <v>3361</v>
      </c>
      <c r="L155" s="75">
        <f>L156</f>
        <v>3361</v>
      </c>
    </row>
    <row r="156" spans="2:12" s="21" customFormat="1" ht="18.75" customHeight="1" x14ac:dyDescent="0.2">
      <c r="B156" s="45" t="s">
        <v>19</v>
      </c>
      <c r="C156" s="29" t="s">
        <v>23</v>
      </c>
      <c r="D156" s="30" t="s">
        <v>83</v>
      </c>
      <c r="E156" s="30" t="s">
        <v>10</v>
      </c>
      <c r="F156" s="50" t="s">
        <v>35</v>
      </c>
      <c r="G156" s="40" t="s">
        <v>95</v>
      </c>
      <c r="H156" s="57" t="s">
        <v>39</v>
      </c>
      <c r="I156" s="40" t="s">
        <v>10</v>
      </c>
      <c r="J156" s="25">
        <v>610</v>
      </c>
      <c r="K156" s="75">
        <f>'[1]Приложение 6 2021 год'!K145</f>
        <v>3361</v>
      </c>
      <c r="L156" s="75">
        <f>'[1]Приложение 6 2021 год'!L145</f>
        <v>3361</v>
      </c>
    </row>
    <row r="157" spans="2:12" s="21" customFormat="1" ht="28.5" customHeight="1" x14ac:dyDescent="0.2">
      <c r="B157" s="82" t="s">
        <v>142</v>
      </c>
      <c r="C157" s="52" t="s">
        <v>23</v>
      </c>
      <c r="D157" s="53" t="s">
        <v>83</v>
      </c>
      <c r="E157" s="53" t="s">
        <v>23</v>
      </c>
      <c r="F157" s="54" t="s">
        <v>13</v>
      </c>
      <c r="G157" s="40"/>
      <c r="H157" s="57"/>
      <c r="I157" s="40"/>
      <c r="J157" s="25"/>
      <c r="K157" s="75">
        <f>K158</f>
        <v>793</v>
      </c>
      <c r="L157" s="75">
        <f>L158</f>
        <v>793</v>
      </c>
    </row>
    <row r="158" spans="2:12" s="21" customFormat="1" ht="27" customHeight="1" x14ac:dyDescent="0.2">
      <c r="B158" s="82" t="s">
        <v>143</v>
      </c>
      <c r="C158" s="43" t="s">
        <v>23</v>
      </c>
      <c r="D158" s="44" t="s">
        <v>83</v>
      </c>
      <c r="E158" s="44" t="s">
        <v>23</v>
      </c>
      <c r="F158" s="90" t="s">
        <v>141</v>
      </c>
      <c r="G158" s="40"/>
      <c r="H158" s="57"/>
      <c r="I158" s="40"/>
      <c r="J158" s="25"/>
      <c r="K158" s="75">
        <f>K159</f>
        <v>793</v>
      </c>
      <c r="L158" s="75">
        <f>L159</f>
        <v>793</v>
      </c>
    </row>
    <row r="159" spans="2:12" s="21" customFormat="1" ht="19.5" customHeight="1" x14ac:dyDescent="0.2">
      <c r="B159" s="82" t="s">
        <v>19</v>
      </c>
      <c r="C159" s="50" t="s">
        <v>23</v>
      </c>
      <c r="D159" s="50" t="s">
        <v>83</v>
      </c>
      <c r="E159" s="50" t="s">
        <v>23</v>
      </c>
      <c r="F159" s="50" t="s">
        <v>141</v>
      </c>
      <c r="G159" s="40" t="s">
        <v>95</v>
      </c>
      <c r="H159" s="57" t="s">
        <v>39</v>
      </c>
      <c r="I159" s="40" t="s">
        <v>10</v>
      </c>
      <c r="J159" s="25">
        <v>610</v>
      </c>
      <c r="K159" s="75">
        <f>'[1]Приложение 6 2021 год'!K148</f>
        <v>793</v>
      </c>
      <c r="L159" s="75">
        <f>'[1]Приложение 6 2021 год'!L148</f>
        <v>793</v>
      </c>
    </row>
    <row r="160" spans="2:12" s="21" customFormat="1" ht="29.25" customHeight="1" x14ac:dyDescent="0.2">
      <c r="B160" s="42" t="s">
        <v>144</v>
      </c>
      <c r="C160" s="52" t="s">
        <v>23</v>
      </c>
      <c r="D160" s="53" t="s">
        <v>83</v>
      </c>
      <c r="E160" s="53" t="s">
        <v>28</v>
      </c>
      <c r="F160" s="54" t="s">
        <v>13</v>
      </c>
      <c r="G160" s="40"/>
      <c r="H160" s="57"/>
      <c r="I160" s="40"/>
      <c r="J160" s="25"/>
      <c r="K160" s="75">
        <f>K161</f>
        <v>259.5</v>
      </c>
      <c r="L160" s="75">
        <f>L161</f>
        <v>259.5</v>
      </c>
    </row>
    <row r="161" spans="2:12" s="21" customFormat="1" ht="29.25" customHeight="1" x14ac:dyDescent="0.2">
      <c r="B161" s="42" t="s">
        <v>145</v>
      </c>
      <c r="C161" s="43" t="s">
        <v>23</v>
      </c>
      <c r="D161" s="44" t="s">
        <v>83</v>
      </c>
      <c r="E161" s="44" t="s">
        <v>28</v>
      </c>
      <c r="F161" s="90" t="s">
        <v>141</v>
      </c>
      <c r="G161" s="40"/>
      <c r="H161" s="57"/>
      <c r="I161" s="40"/>
      <c r="J161" s="25"/>
      <c r="K161" s="75">
        <f>K162</f>
        <v>259.5</v>
      </c>
      <c r="L161" s="75">
        <f>L162</f>
        <v>259.5</v>
      </c>
    </row>
    <row r="162" spans="2:12" s="21" customFormat="1" ht="23.25" customHeight="1" x14ac:dyDescent="0.2">
      <c r="B162" s="91" t="s">
        <v>19</v>
      </c>
      <c r="C162" s="50" t="s">
        <v>23</v>
      </c>
      <c r="D162" s="50" t="s">
        <v>83</v>
      </c>
      <c r="E162" s="50" t="s">
        <v>28</v>
      </c>
      <c r="F162" s="50" t="s">
        <v>141</v>
      </c>
      <c r="G162" s="40" t="s">
        <v>95</v>
      </c>
      <c r="H162" s="57" t="s">
        <v>39</v>
      </c>
      <c r="I162" s="40" t="s">
        <v>10</v>
      </c>
      <c r="J162" s="25">
        <v>610</v>
      </c>
      <c r="K162" s="75">
        <f>'[1]Приложение 6 2021 год'!K151</f>
        <v>259.5</v>
      </c>
      <c r="L162" s="75">
        <f>'[1]Приложение 6 2021 год'!L151</f>
        <v>259.5</v>
      </c>
    </row>
    <row r="163" spans="2:12" s="21" customFormat="1" ht="22.5" customHeight="1" x14ac:dyDescent="0.2">
      <c r="B163" s="28" t="s">
        <v>146</v>
      </c>
      <c r="C163" s="38" t="s">
        <v>23</v>
      </c>
      <c r="D163" s="39" t="s">
        <v>147</v>
      </c>
      <c r="E163" s="39" t="s">
        <v>12</v>
      </c>
      <c r="F163" s="46" t="s">
        <v>13</v>
      </c>
      <c r="G163" s="40"/>
      <c r="H163" s="57"/>
      <c r="I163" s="40"/>
      <c r="J163" s="18"/>
      <c r="K163" s="75">
        <f>K164+K167+K170</f>
        <v>171.78</v>
      </c>
      <c r="L163" s="75">
        <f>L164+L167+L170</f>
        <v>171.78</v>
      </c>
    </row>
    <row r="164" spans="2:12" s="21" customFormat="1" ht="42.75" customHeight="1" x14ac:dyDescent="0.2">
      <c r="B164" s="82" t="s">
        <v>148</v>
      </c>
      <c r="C164" s="50" t="s">
        <v>23</v>
      </c>
      <c r="D164" s="50" t="s">
        <v>147</v>
      </c>
      <c r="E164" s="50" t="s">
        <v>10</v>
      </c>
      <c r="F164" s="50" t="s">
        <v>13</v>
      </c>
      <c r="G164" s="40"/>
      <c r="H164" s="57"/>
      <c r="I164" s="40"/>
      <c r="J164" s="18"/>
      <c r="K164" s="75">
        <f>K165</f>
        <v>137.99</v>
      </c>
      <c r="L164" s="75">
        <f>L165</f>
        <v>137.99</v>
      </c>
    </row>
    <row r="165" spans="2:12" s="21" customFormat="1" ht="15" customHeight="1" x14ac:dyDescent="0.2">
      <c r="B165" s="82" t="s">
        <v>149</v>
      </c>
      <c r="C165" s="38" t="s">
        <v>23</v>
      </c>
      <c r="D165" s="39" t="s">
        <v>147</v>
      </c>
      <c r="E165" s="39" t="s">
        <v>10</v>
      </c>
      <c r="F165" s="46" t="s">
        <v>150</v>
      </c>
      <c r="G165" s="40"/>
      <c r="H165" s="57"/>
      <c r="I165" s="40"/>
      <c r="J165" s="18"/>
      <c r="K165" s="75">
        <f>K166</f>
        <v>137.99</v>
      </c>
      <c r="L165" s="75">
        <f>L166</f>
        <v>137.99</v>
      </c>
    </row>
    <row r="166" spans="2:12" s="21" customFormat="1" ht="18.75" customHeight="1" x14ac:dyDescent="0.2">
      <c r="B166" s="42" t="s">
        <v>19</v>
      </c>
      <c r="C166" s="38" t="s">
        <v>23</v>
      </c>
      <c r="D166" s="39" t="s">
        <v>147</v>
      </c>
      <c r="E166" s="39" t="s">
        <v>10</v>
      </c>
      <c r="F166" s="46" t="s">
        <v>150</v>
      </c>
      <c r="G166" s="40" t="s">
        <v>95</v>
      </c>
      <c r="H166" s="57" t="s">
        <v>28</v>
      </c>
      <c r="I166" s="40" t="s">
        <v>151</v>
      </c>
      <c r="J166" s="25">
        <v>610</v>
      </c>
      <c r="K166" s="75">
        <f>'[1]Приложение 6 2021 год'!K44</f>
        <v>137.99</v>
      </c>
      <c r="L166" s="75">
        <f>'[1]Приложение 6 2021 год'!L44</f>
        <v>137.99</v>
      </c>
    </row>
    <row r="167" spans="2:12" s="21" customFormat="1" ht="39.75" customHeight="1" x14ac:dyDescent="0.2">
      <c r="B167" s="42" t="s">
        <v>152</v>
      </c>
      <c r="C167" s="50" t="s">
        <v>23</v>
      </c>
      <c r="D167" s="50" t="s">
        <v>147</v>
      </c>
      <c r="E167" s="50" t="s">
        <v>23</v>
      </c>
      <c r="F167" s="50" t="s">
        <v>13</v>
      </c>
      <c r="G167" s="40"/>
      <c r="H167" s="57"/>
      <c r="I167" s="40"/>
      <c r="J167" s="25"/>
      <c r="K167" s="75">
        <f>K168</f>
        <v>23.85</v>
      </c>
      <c r="L167" s="75">
        <f>L168</f>
        <v>23.85</v>
      </c>
    </row>
    <row r="168" spans="2:12" s="21" customFormat="1" ht="18.75" customHeight="1" x14ac:dyDescent="0.2">
      <c r="B168" s="82" t="s">
        <v>149</v>
      </c>
      <c r="C168" s="38" t="s">
        <v>23</v>
      </c>
      <c r="D168" s="39" t="s">
        <v>147</v>
      </c>
      <c r="E168" s="39" t="s">
        <v>23</v>
      </c>
      <c r="F168" s="46" t="s">
        <v>150</v>
      </c>
      <c r="G168" s="40"/>
      <c r="H168" s="57"/>
      <c r="I168" s="40"/>
      <c r="J168" s="25"/>
      <c r="K168" s="75">
        <f>K169</f>
        <v>23.85</v>
      </c>
      <c r="L168" s="75">
        <f>L169</f>
        <v>23.85</v>
      </c>
    </row>
    <row r="169" spans="2:12" s="21" customFormat="1" ht="15" customHeight="1" x14ac:dyDescent="0.2">
      <c r="B169" s="42" t="s">
        <v>19</v>
      </c>
      <c r="C169" s="38" t="s">
        <v>23</v>
      </c>
      <c r="D169" s="39" t="s">
        <v>147</v>
      </c>
      <c r="E169" s="39" t="s">
        <v>23</v>
      </c>
      <c r="F169" s="46" t="s">
        <v>150</v>
      </c>
      <c r="G169" s="40" t="s">
        <v>95</v>
      </c>
      <c r="H169" s="57" t="s">
        <v>28</v>
      </c>
      <c r="I169" s="40" t="s">
        <v>151</v>
      </c>
      <c r="J169" s="25">
        <v>610</v>
      </c>
      <c r="K169" s="75">
        <f>'[1]Приложение 6 2021 год'!K47</f>
        <v>23.85</v>
      </c>
      <c r="L169" s="75">
        <f>'[1]Приложение 6 2021 год'!L47</f>
        <v>23.85</v>
      </c>
    </row>
    <row r="170" spans="2:12" s="21" customFormat="1" ht="44.25" customHeight="1" x14ac:dyDescent="0.2">
      <c r="B170" s="42" t="s">
        <v>153</v>
      </c>
      <c r="C170" s="50" t="s">
        <v>23</v>
      </c>
      <c r="D170" s="50" t="s">
        <v>147</v>
      </c>
      <c r="E170" s="50" t="s">
        <v>31</v>
      </c>
      <c r="F170" s="50" t="s">
        <v>13</v>
      </c>
      <c r="G170" s="40"/>
      <c r="H170" s="57"/>
      <c r="I170" s="40"/>
      <c r="J170" s="25"/>
      <c r="K170" s="75">
        <f>K171</f>
        <v>9.94</v>
      </c>
      <c r="L170" s="75">
        <f>L171</f>
        <v>9.94</v>
      </c>
    </row>
    <row r="171" spans="2:12" s="21" customFormat="1" ht="15" customHeight="1" x14ac:dyDescent="0.2">
      <c r="B171" s="82" t="s">
        <v>149</v>
      </c>
      <c r="C171" s="38" t="s">
        <v>23</v>
      </c>
      <c r="D171" s="39" t="s">
        <v>147</v>
      </c>
      <c r="E171" s="39" t="s">
        <v>31</v>
      </c>
      <c r="F171" s="46" t="s">
        <v>150</v>
      </c>
      <c r="G171" s="40"/>
      <c r="H171" s="57"/>
      <c r="I171" s="40"/>
      <c r="J171" s="25"/>
      <c r="K171" s="75">
        <f>K172</f>
        <v>9.94</v>
      </c>
      <c r="L171" s="75">
        <f>L172</f>
        <v>9.94</v>
      </c>
    </row>
    <row r="172" spans="2:12" s="21" customFormat="1" ht="15" customHeight="1" x14ac:dyDescent="0.2">
      <c r="B172" s="42" t="s">
        <v>19</v>
      </c>
      <c r="C172" s="38" t="s">
        <v>23</v>
      </c>
      <c r="D172" s="39" t="s">
        <v>147</v>
      </c>
      <c r="E172" s="39" t="s">
        <v>31</v>
      </c>
      <c r="F172" s="46" t="s">
        <v>150</v>
      </c>
      <c r="G172" s="40" t="s">
        <v>95</v>
      </c>
      <c r="H172" s="57" t="s">
        <v>28</v>
      </c>
      <c r="I172" s="40" t="s">
        <v>151</v>
      </c>
      <c r="J172" s="25">
        <v>610</v>
      </c>
      <c r="K172" s="75">
        <f>'[1]Приложение 6 2021 год'!K50</f>
        <v>9.94</v>
      </c>
      <c r="L172" s="75">
        <f>'[1]Приложение 6 2021 год'!L50</f>
        <v>9.94</v>
      </c>
    </row>
    <row r="173" spans="2:12" s="21" customFormat="1" ht="24.75" customHeight="1" x14ac:dyDescent="0.2">
      <c r="B173" s="28" t="s">
        <v>154</v>
      </c>
      <c r="C173" s="38" t="s">
        <v>23</v>
      </c>
      <c r="D173" s="39" t="s">
        <v>155</v>
      </c>
      <c r="E173" s="39" t="s">
        <v>12</v>
      </c>
      <c r="F173" s="46" t="s">
        <v>13</v>
      </c>
      <c r="G173" s="40"/>
      <c r="H173" s="57"/>
      <c r="I173" s="40"/>
      <c r="J173" s="18"/>
      <c r="K173" s="75">
        <f>K174+K177+K180+K183+K186+K189</f>
        <v>2123.92</v>
      </c>
      <c r="L173" s="75">
        <f>L174+L177+L180+L183+L186+L189</f>
        <v>2123.92</v>
      </c>
    </row>
    <row r="174" spans="2:12" s="21" customFormat="1" ht="27" customHeight="1" x14ac:dyDescent="0.2">
      <c r="B174" s="82" t="s">
        <v>156</v>
      </c>
      <c r="C174" s="50" t="s">
        <v>23</v>
      </c>
      <c r="D174" s="50" t="s">
        <v>155</v>
      </c>
      <c r="E174" s="50" t="s">
        <v>10</v>
      </c>
      <c r="F174" s="50" t="s">
        <v>13</v>
      </c>
      <c r="G174" s="40"/>
      <c r="H174" s="57"/>
      <c r="I174" s="40"/>
      <c r="J174" s="18"/>
      <c r="K174" s="75">
        <f>K175</f>
        <v>0</v>
      </c>
      <c r="L174" s="75">
        <f>L175</f>
        <v>0</v>
      </c>
    </row>
    <row r="175" spans="2:12" s="21" customFormat="1" ht="24" customHeight="1" x14ac:dyDescent="0.2">
      <c r="B175" s="82" t="s">
        <v>157</v>
      </c>
      <c r="C175" s="38" t="s">
        <v>23</v>
      </c>
      <c r="D175" s="39" t="s">
        <v>155</v>
      </c>
      <c r="E175" s="39" t="s">
        <v>10</v>
      </c>
      <c r="F175" s="46" t="s">
        <v>158</v>
      </c>
      <c r="G175" s="40"/>
      <c r="H175" s="57"/>
      <c r="I175" s="40"/>
      <c r="J175" s="18"/>
      <c r="K175" s="75">
        <f>K176</f>
        <v>0</v>
      </c>
      <c r="L175" s="75">
        <f>L176</f>
        <v>0</v>
      </c>
    </row>
    <row r="176" spans="2:12" s="21" customFormat="1" ht="32.25" customHeight="1" x14ac:dyDescent="0.2">
      <c r="B176" s="42" t="s">
        <v>46</v>
      </c>
      <c r="C176" s="50" t="s">
        <v>23</v>
      </c>
      <c r="D176" s="50" t="s">
        <v>155</v>
      </c>
      <c r="E176" s="50" t="s">
        <v>10</v>
      </c>
      <c r="F176" s="50" t="s">
        <v>158</v>
      </c>
      <c r="G176" s="40" t="s">
        <v>95</v>
      </c>
      <c r="H176" s="57" t="s">
        <v>20</v>
      </c>
      <c r="I176" s="40" t="s">
        <v>20</v>
      </c>
      <c r="J176" s="25">
        <v>240</v>
      </c>
      <c r="K176" s="75">
        <f>'[1]Приложение 6 2021 год'!K74</f>
        <v>0</v>
      </c>
      <c r="L176" s="75">
        <f>'[1]Приложение 6 2021 год'!L74</f>
        <v>0</v>
      </c>
    </row>
    <row r="177" spans="2:12" s="21" customFormat="1" ht="57" customHeight="1" x14ac:dyDescent="0.2">
      <c r="B177" s="82" t="s">
        <v>159</v>
      </c>
      <c r="C177" s="38" t="s">
        <v>23</v>
      </c>
      <c r="D177" s="39" t="s">
        <v>155</v>
      </c>
      <c r="E177" s="39" t="s">
        <v>23</v>
      </c>
      <c r="F177" s="46" t="s">
        <v>13</v>
      </c>
      <c r="G177" s="40"/>
      <c r="H177" s="57"/>
      <c r="I177" s="40"/>
      <c r="J177" s="25"/>
      <c r="K177" s="75">
        <f>K178</f>
        <v>130.62</v>
      </c>
      <c r="L177" s="75">
        <f>L178</f>
        <v>130.62</v>
      </c>
    </row>
    <row r="178" spans="2:12" s="21" customFormat="1" ht="28.5" customHeight="1" x14ac:dyDescent="0.2">
      <c r="B178" s="82" t="s">
        <v>157</v>
      </c>
      <c r="C178" s="50" t="s">
        <v>23</v>
      </c>
      <c r="D178" s="50" t="s">
        <v>155</v>
      </c>
      <c r="E178" s="50" t="s">
        <v>23</v>
      </c>
      <c r="F178" s="50" t="s">
        <v>158</v>
      </c>
      <c r="G178" s="40"/>
      <c r="H178" s="57"/>
      <c r="I178" s="40"/>
      <c r="J178" s="25"/>
      <c r="K178" s="75">
        <f>K179</f>
        <v>130.62</v>
      </c>
      <c r="L178" s="75">
        <f>L179</f>
        <v>130.62</v>
      </c>
    </row>
    <row r="179" spans="2:12" s="21" customFormat="1" ht="30.75" customHeight="1" x14ac:dyDescent="0.2">
      <c r="B179" s="42" t="s">
        <v>46</v>
      </c>
      <c r="C179" s="38" t="s">
        <v>23</v>
      </c>
      <c r="D179" s="39" t="s">
        <v>155</v>
      </c>
      <c r="E179" s="39" t="s">
        <v>23</v>
      </c>
      <c r="F179" s="46" t="s">
        <v>158</v>
      </c>
      <c r="G179" s="40" t="s">
        <v>95</v>
      </c>
      <c r="H179" s="57" t="s">
        <v>20</v>
      </c>
      <c r="I179" s="40" t="s">
        <v>20</v>
      </c>
      <c r="J179" s="25">
        <v>240</v>
      </c>
      <c r="K179" s="75">
        <f>'[1]Приложение 6 2021 год'!K77</f>
        <v>130.62</v>
      </c>
      <c r="L179" s="75">
        <f>'[1]Приложение 6 2021 год'!L77</f>
        <v>130.62</v>
      </c>
    </row>
    <row r="180" spans="2:12" s="21" customFormat="1" ht="40.5" customHeight="1" x14ac:dyDescent="0.2">
      <c r="B180" s="42" t="s">
        <v>160</v>
      </c>
      <c r="C180" s="50" t="s">
        <v>23</v>
      </c>
      <c r="D180" s="50" t="s">
        <v>155</v>
      </c>
      <c r="E180" s="50" t="s">
        <v>31</v>
      </c>
      <c r="F180" s="50" t="s">
        <v>13</v>
      </c>
      <c r="G180" s="40"/>
      <c r="H180" s="57"/>
      <c r="I180" s="40"/>
      <c r="J180" s="25"/>
      <c r="K180" s="75">
        <f>K181</f>
        <v>31.46</v>
      </c>
      <c r="L180" s="75">
        <f>L181</f>
        <v>31.46</v>
      </c>
    </row>
    <row r="181" spans="2:12" s="21" customFormat="1" ht="30.75" customHeight="1" x14ac:dyDescent="0.2">
      <c r="B181" s="82" t="s">
        <v>157</v>
      </c>
      <c r="C181" s="38" t="s">
        <v>23</v>
      </c>
      <c r="D181" s="39" t="s">
        <v>155</v>
      </c>
      <c r="E181" s="39" t="s">
        <v>31</v>
      </c>
      <c r="F181" s="46" t="s">
        <v>158</v>
      </c>
      <c r="G181" s="40"/>
      <c r="H181" s="57"/>
      <c r="I181" s="40"/>
      <c r="J181" s="25"/>
      <c r="K181" s="75">
        <f>K182</f>
        <v>31.46</v>
      </c>
      <c r="L181" s="75">
        <f>L182</f>
        <v>31.46</v>
      </c>
    </row>
    <row r="182" spans="2:12" s="21" customFormat="1" ht="30.75" customHeight="1" x14ac:dyDescent="0.2">
      <c r="B182" s="42" t="s">
        <v>46</v>
      </c>
      <c r="C182" s="50" t="s">
        <v>23</v>
      </c>
      <c r="D182" s="50" t="s">
        <v>155</v>
      </c>
      <c r="E182" s="50" t="s">
        <v>31</v>
      </c>
      <c r="F182" s="50" t="s">
        <v>158</v>
      </c>
      <c r="G182" s="40" t="s">
        <v>95</v>
      </c>
      <c r="H182" s="57" t="s">
        <v>20</v>
      </c>
      <c r="I182" s="40" t="s">
        <v>20</v>
      </c>
      <c r="J182" s="25">
        <v>240</v>
      </c>
      <c r="K182" s="75">
        <f>'[1]Приложение 6 2021 год'!K80</f>
        <v>31.46</v>
      </c>
      <c r="L182" s="75">
        <f>'[1]Приложение 6 2021 год'!L80</f>
        <v>31.46</v>
      </c>
    </row>
    <row r="183" spans="2:12" s="21" customFormat="1" ht="47.25" customHeight="1" x14ac:dyDescent="0.2">
      <c r="B183" s="42" t="s">
        <v>161</v>
      </c>
      <c r="C183" s="38" t="s">
        <v>23</v>
      </c>
      <c r="D183" s="39" t="s">
        <v>155</v>
      </c>
      <c r="E183" s="39" t="s">
        <v>28</v>
      </c>
      <c r="F183" s="46" t="s">
        <v>13</v>
      </c>
      <c r="G183" s="40"/>
      <c r="H183" s="57"/>
      <c r="I183" s="40"/>
      <c r="J183" s="25"/>
      <c r="K183" s="75">
        <f>K184</f>
        <v>141.82</v>
      </c>
      <c r="L183" s="75">
        <f>L184</f>
        <v>141.82</v>
      </c>
    </row>
    <row r="184" spans="2:12" s="21" customFormat="1" ht="30.75" customHeight="1" x14ac:dyDescent="0.2">
      <c r="B184" s="82" t="s">
        <v>157</v>
      </c>
      <c r="C184" s="50" t="s">
        <v>23</v>
      </c>
      <c r="D184" s="50" t="s">
        <v>155</v>
      </c>
      <c r="E184" s="50" t="s">
        <v>28</v>
      </c>
      <c r="F184" s="50" t="s">
        <v>158</v>
      </c>
      <c r="G184" s="40"/>
      <c r="H184" s="57"/>
      <c r="I184" s="40"/>
      <c r="J184" s="25"/>
      <c r="K184" s="75">
        <f>K185</f>
        <v>141.82</v>
      </c>
      <c r="L184" s="75">
        <f>L185</f>
        <v>141.82</v>
      </c>
    </row>
    <row r="185" spans="2:12" s="21" customFormat="1" ht="30.75" customHeight="1" x14ac:dyDescent="0.2">
      <c r="B185" s="42" t="s">
        <v>46</v>
      </c>
      <c r="C185" s="38" t="s">
        <v>23</v>
      </c>
      <c r="D185" s="39" t="s">
        <v>155</v>
      </c>
      <c r="E185" s="39" t="s">
        <v>28</v>
      </c>
      <c r="F185" s="46" t="s">
        <v>158</v>
      </c>
      <c r="G185" s="40" t="s">
        <v>95</v>
      </c>
      <c r="H185" s="57" t="s">
        <v>20</v>
      </c>
      <c r="I185" s="40" t="s">
        <v>20</v>
      </c>
      <c r="J185" s="25">
        <v>240</v>
      </c>
      <c r="K185" s="75">
        <f>'[1]Приложение 6 2021 год'!K83</f>
        <v>141.82</v>
      </c>
      <c r="L185" s="75">
        <f>'[1]Приложение 6 2021 год'!L83</f>
        <v>141.82</v>
      </c>
    </row>
    <row r="186" spans="2:12" s="21" customFormat="1" ht="30.75" customHeight="1" x14ac:dyDescent="0.2">
      <c r="B186" s="42" t="s">
        <v>162</v>
      </c>
      <c r="C186" s="50" t="s">
        <v>23</v>
      </c>
      <c r="D186" s="50" t="s">
        <v>155</v>
      </c>
      <c r="E186" s="50" t="s">
        <v>137</v>
      </c>
      <c r="F186" s="50" t="s">
        <v>13</v>
      </c>
      <c r="G186" s="40"/>
      <c r="H186" s="57"/>
      <c r="I186" s="40"/>
      <c r="J186" s="25"/>
      <c r="K186" s="75">
        <f>K187</f>
        <v>56.02</v>
      </c>
      <c r="L186" s="75">
        <f>L187</f>
        <v>56.02</v>
      </c>
    </row>
    <row r="187" spans="2:12" s="21" customFormat="1" ht="30.75" customHeight="1" x14ac:dyDescent="0.2">
      <c r="B187" s="82" t="s">
        <v>157</v>
      </c>
      <c r="C187" s="38" t="s">
        <v>23</v>
      </c>
      <c r="D187" s="39" t="s">
        <v>155</v>
      </c>
      <c r="E187" s="39" t="s">
        <v>137</v>
      </c>
      <c r="F187" s="46" t="s">
        <v>158</v>
      </c>
      <c r="G187" s="40"/>
      <c r="H187" s="57"/>
      <c r="I187" s="40"/>
      <c r="J187" s="25"/>
      <c r="K187" s="75">
        <f>K188</f>
        <v>56.02</v>
      </c>
      <c r="L187" s="75">
        <f>L188</f>
        <v>56.02</v>
      </c>
    </row>
    <row r="188" spans="2:12" s="21" customFormat="1" ht="19.5" customHeight="1" x14ac:dyDescent="0.2">
      <c r="B188" s="42" t="s">
        <v>19</v>
      </c>
      <c r="C188" s="38" t="s">
        <v>23</v>
      </c>
      <c r="D188" s="39" t="s">
        <v>155</v>
      </c>
      <c r="E188" s="39" t="s">
        <v>137</v>
      </c>
      <c r="F188" s="46" t="s">
        <v>158</v>
      </c>
      <c r="G188" s="40" t="s">
        <v>95</v>
      </c>
      <c r="H188" s="57" t="s">
        <v>20</v>
      </c>
      <c r="I188" s="40" t="s">
        <v>20</v>
      </c>
      <c r="J188" s="25">
        <v>610</v>
      </c>
      <c r="K188" s="75">
        <f>'[1]Приложение 6 2021 год'!K86</f>
        <v>56.02</v>
      </c>
      <c r="L188" s="75">
        <f>'[1]Приложение 6 2021 год'!L86</f>
        <v>56.02</v>
      </c>
    </row>
    <row r="189" spans="2:12" s="21" customFormat="1" ht="23.25" customHeight="1" x14ac:dyDescent="0.2">
      <c r="B189" s="33" t="s">
        <v>163</v>
      </c>
      <c r="C189" s="50" t="s">
        <v>23</v>
      </c>
      <c r="D189" s="50" t="s">
        <v>155</v>
      </c>
      <c r="E189" s="50" t="s">
        <v>55</v>
      </c>
      <c r="F189" s="50" t="s">
        <v>13</v>
      </c>
      <c r="G189" s="40"/>
      <c r="H189" s="57"/>
      <c r="I189" s="40"/>
      <c r="J189" s="25"/>
      <c r="K189" s="75">
        <f>K190</f>
        <v>1764</v>
      </c>
      <c r="L189" s="75">
        <f>L190</f>
        <v>1764</v>
      </c>
    </row>
    <row r="190" spans="2:12" s="21" customFormat="1" ht="19.5" customHeight="1" x14ac:dyDescent="0.2">
      <c r="B190" s="33" t="s">
        <v>164</v>
      </c>
      <c r="C190" s="38" t="s">
        <v>23</v>
      </c>
      <c r="D190" s="39" t="s">
        <v>155</v>
      </c>
      <c r="E190" s="39" t="s">
        <v>55</v>
      </c>
      <c r="F190" s="46" t="s">
        <v>165</v>
      </c>
      <c r="G190" s="40"/>
      <c r="H190" s="57"/>
      <c r="I190" s="40"/>
      <c r="J190" s="25"/>
      <c r="K190" s="75">
        <f>K191</f>
        <v>1764</v>
      </c>
      <c r="L190" s="75">
        <f>L191</f>
        <v>1764</v>
      </c>
    </row>
    <row r="191" spans="2:12" s="21" customFormat="1" ht="32.25" customHeight="1" x14ac:dyDescent="0.2">
      <c r="B191" s="33" t="s">
        <v>166</v>
      </c>
      <c r="C191" s="50" t="s">
        <v>23</v>
      </c>
      <c r="D191" s="50" t="s">
        <v>155</v>
      </c>
      <c r="E191" s="50" t="s">
        <v>55</v>
      </c>
      <c r="F191" s="50" t="s">
        <v>165</v>
      </c>
      <c r="G191" s="40" t="s">
        <v>95</v>
      </c>
      <c r="H191" s="57" t="s">
        <v>27</v>
      </c>
      <c r="I191" s="40" t="s">
        <v>31</v>
      </c>
      <c r="J191" s="25">
        <v>320</v>
      </c>
      <c r="K191" s="75">
        <f>'[1]Приложение 6 2021 год'!K170</f>
        <v>1764</v>
      </c>
      <c r="L191" s="75">
        <f>'[1]Приложение 6 2021 год'!L170</f>
        <v>1764</v>
      </c>
    </row>
    <row r="192" spans="2:12" s="21" customFormat="1" ht="23.25" customHeight="1" x14ac:dyDescent="0.2">
      <c r="B192" s="28" t="s">
        <v>167</v>
      </c>
      <c r="C192" s="38" t="s">
        <v>23</v>
      </c>
      <c r="D192" s="39" t="s">
        <v>168</v>
      </c>
      <c r="E192" s="39" t="s">
        <v>12</v>
      </c>
      <c r="F192" s="46" t="s">
        <v>13</v>
      </c>
      <c r="G192" s="40"/>
      <c r="H192" s="57"/>
      <c r="I192" s="40"/>
      <c r="J192" s="25"/>
      <c r="K192" s="75">
        <f>K193+K198+K211+K204+K207</f>
        <v>10678.689999999999</v>
      </c>
      <c r="L192" s="75">
        <f>L193+L198+L211+L204+L207</f>
        <v>6742.19</v>
      </c>
    </row>
    <row r="193" spans="2:12" s="21" customFormat="1" ht="29.25" customHeight="1" x14ac:dyDescent="0.2">
      <c r="B193" s="42" t="s">
        <v>169</v>
      </c>
      <c r="C193" s="50" t="s">
        <v>23</v>
      </c>
      <c r="D193" s="50" t="s">
        <v>168</v>
      </c>
      <c r="E193" s="50" t="s">
        <v>10</v>
      </c>
      <c r="F193" s="50" t="s">
        <v>13</v>
      </c>
      <c r="G193" s="40"/>
      <c r="H193" s="57"/>
      <c r="I193" s="40"/>
      <c r="J193" s="25"/>
      <c r="K193" s="75">
        <f>K194+K196</f>
        <v>851.79000000000008</v>
      </c>
      <c r="L193" s="75">
        <f>L194+L196</f>
        <v>851.79000000000008</v>
      </c>
    </row>
    <row r="194" spans="2:12" s="21" customFormat="1" ht="18.75" customHeight="1" x14ac:dyDescent="0.2">
      <c r="B194" s="37" t="s">
        <v>170</v>
      </c>
      <c r="C194" s="38" t="s">
        <v>23</v>
      </c>
      <c r="D194" s="39" t="s">
        <v>168</v>
      </c>
      <c r="E194" s="39" t="s">
        <v>10</v>
      </c>
      <c r="F194" s="46" t="s">
        <v>171</v>
      </c>
      <c r="G194" s="40"/>
      <c r="H194" s="57"/>
      <c r="I194" s="40"/>
      <c r="J194" s="25"/>
      <c r="K194" s="75">
        <f>K195</f>
        <v>518.46</v>
      </c>
      <c r="L194" s="75">
        <f>L195</f>
        <v>518.46</v>
      </c>
    </row>
    <row r="195" spans="2:12" s="21" customFormat="1" ht="15" customHeight="1" x14ac:dyDescent="0.2">
      <c r="B195" s="42" t="s">
        <v>19</v>
      </c>
      <c r="C195" s="38" t="s">
        <v>23</v>
      </c>
      <c r="D195" s="39" t="s">
        <v>168</v>
      </c>
      <c r="E195" s="39" t="s">
        <v>10</v>
      </c>
      <c r="F195" s="46" t="s">
        <v>171</v>
      </c>
      <c r="G195" s="40" t="s">
        <v>95</v>
      </c>
      <c r="H195" s="57" t="s">
        <v>57</v>
      </c>
      <c r="I195" s="40" t="s">
        <v>10</v>
      </c>
      <c r="J195" s="25">
        <v>610</v>
      </c>
      <c r="K195" s="75">
        <f>'[1]Приложение 6 2021 год'!K177</f>
        <v>518.46</v>
      </c>
      <c r="L195" s="75">
        <f>'[1]Приложение 6 2021 год'!L177</f>
        <v>518.46</v>
      </c>
    </row>
    <row r="196" spans="2:12" s="21" customFormat="1" ht="50.25" customHeight="1" x14ac:dyDescent="0.2">
      <c r="B196" s="42" t="s">
        <v>172</v>
      </c>
      <c r="C196" s="52" t="s">
        <v>23</v>
      </c>
      <c r="D196" s="53" t="s">
        <v>168</v>
      </c>
      <c r="E196" s="53" t="s">
        <v>10</v>
      </c>
      <c r="F196" s="54" t="s">
        <v>173</v>
      </c>
      <c r="G196" s="40"/>
      <c r="H196" s="57"/>
      <c r="I196" s="40"/>
      <c r="J196" s="25"/>
      <c r="K196" s="75">
        <f>K197</f>
        <v>333.33000000000004</v>
      </c>
      <c r="L196" s="75">
        <f>L197</f>
        <v>333.33000000000004</v>
      </c>
    </row>
    <row r="197" spans="2:12" s="21" customFormat="1" ht="21.75" customHeight="1" x14ac:dyDescent="0.2">
      <c r="B197" s="42" t="s">
        <v>19</v>
      </c>
      <c r="C197" s="50" t="s">
        <v>23</v>
      </c>
      <c r="D197" s="50" t="s">
        <v>168</v>
      </c>
      <c r="E197" s="50" t="s">
        <v>10</v>
      </c>
      <c r="F197" s="50" t="s">
        <v>173</v>
      </c>
      <c r="G197" s="40" t="s">
        <v>95</v>
      </c>
      <c r="H197" s="57" t="s">
        <v>57</v>
      </c>
      <c r="I197" s="40" t="s">
        <v>10</v>
      </c>
      <c r="J197" s="25">
        <v>610</v>
      </c>
      <c r="K197" s="75">
        <f>'[1]Приложение 6 2021 год'!K179</f>
        <v>333.33000000000004</v>
      </c>
      <c r="L197" s="75">
        <f>'[1]Приложение 6 2021 год'!L179</f>
        <v>333.33000000000004</v>
      </c>
    </row>
    <row r="198" spans="2:12" s="21" customFormat="1" ht="33.75" customHeight="1" x14ac:dyDescent="0.2">
      <c r="B198" s="42" t="s">
        <v>174</v>
      </c>
      <c r="C198" s="52" t="s">
        <v>23</v>
      </c>
      <c r="D198" s="53" t="s">
        <v>168</v>
      </c>
      <c r="E198" s="53" t="s">
        <v>23</v>
      </c>
      <c r="F198" s="54" t="s">
        <v>13</v>
      </c>
      <c r="G198" s="40"/>
      <c r="H198" s="57"/>
      <c r="I198" s="40"/>
      <c r="J198" s="25"/>
      <c r="K198" s="75">
        <f>K199+K201</f>
        <v>4326.68</v>
      </c>
      <c r="L198" s="75">
        <f>L199+L201</f>
        <v>4326.68</v>
      </c>
    </row>
    <row r="199" spans="2:12" s="21" customFormat="1" ht="33" customHeight="1" x14ac:dyDescent="0.2">
      <c r="B199" s="42" t="s">
        <v>175</v>
      </c>
      <c r="C199" s="43" t="s">
        <v>23</v>
      </c>
      <c r="D199" s="44" t="s">
        <v>168</v>
      </c>
      <c r="E199" s="44" t="s">
        <v>23</v>
      </c>
      <c r="F199" s="90" t="s">
        <v>171</v>
      </c>
      <c r="G199" s="40"/>
      <c r="H199" s="57"/>
      <c r="I199" s="40"/>
      <c r="J199" s="25"/>
      <c r="K199" s="75">
        <f>K200</f>
        <v>3117.18</v>
      </c>
      <c r="L199" s="75">
        <f>L200</f>
        <v>3117.18</v>
      </c>
    </row>
    <row r="200" spans="2:12" s="21" customFormat="1" ht="15" customHeight="1" x14ac:dyDescent="0.2">
      <c r="B200" s="42" t="s">
        <v>19</v>
      </c>
      <c r="C200" s="38" t="s">
        <v>23</v>
      </c>
      <c r="D200" s="39" t="s">
        <v>168</v>
      </c>
      <c r="E200" s="39" t="s">
        <v>23</v>
      </c>
      <c r="F200" s="46" t="s">
        <v>171</v>
      </c>
      <c r="G200" s="40" t="s">
        <v>95</v>
      </c>
      <c r="H200" s="57" t="s">
        <v>57</v>
      </c>
      <c r="I200" s="40" t="s">
        <v>137</v>
      </c>
      <c r="J200" s="25">
        <v>610</v>
      </c>
      <c r="K200" s="75">
        <f>'[1]Приложение 6 2021 год'!K202</f>
        <v>3117.18</v>
      </c>
      <c r="L200" s="75">
        <f>'[1]Приложение 6 2021 год'!L202</f>
        <v>3117.18</v>
      </c>
    </row>
    <row r="201" spans="2:12" s="21" customFormat="1" ht="55.5" customHeight="1" x14ac:dyDescent="0.2">
      <c r="B201" s="45" t="s">
        <v>34</v>
      </c>
      <c r="C201" s="38" t="s">
        <v>23</v>
      </c>
      <c r="D201" s="39" t="s">
        <v>168</v>
      </c>
      <c r="E201" s="39" t="s">
        <v>23</v>
      </c>
      <c r="F201" s="46" t="s">
        <v>35</v>
      </c>
      <c r="G201" s="40"/>
      <c r="H201" s="57"/>
      <c r="I201" s="40"/>
      <c r="J201" s="25"/>
      <c r="K201" s="75">
        <f>K202+K203</f>
        <v>1209.5</v>
      </c>
      <c r="L201" s="75">
        <f>L202+L203</f>
        <v>1209.5</v>
      </c>
    </row>
    <row r="202" spans="2:12" s="21" customFormat="1" ht="20.25" customHeight="1" x14ac:dyDescent="0.2">
      <c r="B202" s="45" t="s">
        <v>19</v>
      </c>
      <c r="C202" s="38" t="s">
        <v>23</v>
      </c>
      <c r="D202" s="39" t="s">
        <v>168</v>
      </c>
      <c r="E202" s="39" t="s">
        <v>23</v>
      </c>
      <c r="F202" s="46" t="s">
        <v>35</v>
      </c>
      <c r="G202" s="40" t="s">
        <v>95</v>
      </c>
      <c r="H202" s="57" t="s">
        <v>57</v>
      </c>
      <c r="I202" s="40" t="s">
        <v>10</v>
      </c>
      <c r="J202" s="25">
        <v>610</v>
      </c>
      <c r="K202" s="75">
        <f>'[1]Приложение 6 2021 год'!K182</f>
        <v>692.9</v>
      </c>
      <c r="L202" s="75">
        <f>'[1]Приложение 6 2021 год'!L182</f>
        <v>692.9</v>
      </c>
    </row>
    <row r="203" spans="2:12" s="21" customFormat="1" ht="26.25" customHeight="1" x14ac:dyDescent="0.2">
      <c r="B203" s="79" t="s">
        <v>19</v>
      </c>
      <c r="C203" s="80" t="s">
        <v>23</v>
      </c>
      <c r="D203" s="53" t="s">
        <v>168</v>
      </c>
      <c r="E203" s="53" t="s">
        <v>23</v>
      </c>
      <c r="F203" s="81" t="s">
        <v>35</v>
      </c>
      <c r="G203" s="57" t="s">
        <v>95</v>
      </c>
      <c r="H203" s="57" t="s">
        <v>57</v>
      </c>
      <c r="I203" s="40" t="s">
        <v>137</v>
      </c>
      <c r="J203" s="25">
        <v>610</v>
      </c>
      <c r="K203" s="75">
        <f>'[1]Приложение 6 2021 год'!K204</f>
        <v>516.6</v>
      </c>
      <c r="L203" s="75">
        <f>'[1]Приложение 6 2021 год'!L204</f>
        <v>516.6</v>
      </c>
    </row>
    <row r="204" spans="2:12" s="21" customFormat="1" ht="84.75" customHeight="1" x14ac:dyDescent="0.2">
      <c r="B204" s="82" t="s">
        <v>176</v>
      </c>
      <c r="C204" s="38" t="s">
        <v>23</v>
      </c>
      <c r="D204" s="39" t="s">
        <v>168</v>
      </c>
      <c r="E204" s="39" t="s">
        <v>28</v>
      </c>
      <c r="F204" s="46" t="s">
        <v>13</v>
      </c>
      <c r="G204" s="96"/>
      <c r="H204" s="57"/>
      <c r="I204" s="40"/>
      <c r="J204" s="25"/>
      <c r="K204" s="75">
        <f>K205</f>
        <v>987.7</v>
      </c>
      <c r="L204" s="75">
        <f>L205</f>
        <v>987.7</v>
      </c>
    </row>
    <row r="205" spans="2:12" s="21" customFormat="1" ht="93" customHeight="1" x14ac:dyDescent="0.2">
      <c r="B205" s="33" t="s">
        <v>177</v>
      </c>
      <c r="C205" s="50" t="s">
        <v>23</v>
      </c>
      <c r="D205" s="50" t="s">
        <v>168</v>
      </c>
      <c r="E205" s="50" t="s">
        <v>28</v>
      </c>
      <c r="F205" s="50" t="s">
        <v>115</v>
      </c>
      <c r="G205" s="97"/>
      <c r="H205" s="57"/>
      <c r="I205" s="40"/>
      <c r="J205" s="25"/>
      <c r="K205" s="75">
        <f>K206</f>
        <v>987.7</v>
      </c>
      <c r="L205" s="75">
        <f>L206</f>
        <v>987.7</v>
      </c>
    </row>
    <row r="206" spans="2:12" s="21" customFormat="1" ht="26.25" customHeight="1" x14ac:dyDescent="0.2">
      <c r="B206" s="42" t="s">
        <v>19</v>
      </c>
      <c r="C206" s="52" t="s">
        <v>23</v>
      </c>
      <c r="D206" s="53" t="s">
        <v>168</v>
      </c>
      <c r="E206" s="53" t="s">
        <v>28</v>
      </c>
      <c r="F206" s="54" t="s">
        <v>115</v>
      </c>
      <c r="G206" s="68" t="s">
        <v>95</v>
      </c>
      <c r="H206" s="57" t="s">
        <v>57</v>
      </c>
      <c r="I206" s="40" t="s">
        <v>10</v>
      </c>
      <c r="J206" s="25">
        <v>610</v>
      </c>
      <c r="K206" s="75">
        <f>'[1]Приложение 6 2021 год'!K185</f>
        <v>987.7</v>
      </c>
      <c r="L206" s="75">
        <f>'[1]Приложение 6 2021 год'!L185</f>
        <v>987.7</v>
      </c>
    </row>
    <row r="207" spans="2:12" s="21" customFormat="1" ht="26.25" customHeight="1" x14ac:dyDescent="0.2">
      <c r="B207" s="42" t="s">
        <v>178</v>
      </c>
      <c r="C207" s="38" t="s">
        <v>23</v>
      </c>
      <c r="D207" s="39" t="s">
        <v>168</v>
      </c>
      <c r="E207" s="39" t="s">
        <v>137</v>
      </c>
      <c r="F207" s="46" t="s">
        <v>13</v>
      </c>
      <c r="G207" s="68"/>
      <c r="H207" s="57"/>
      <c r="I207" s="40"/>
      <c r="J207" s="25"/>
      <c r="K207" s="75">
        <f t="shared" ref="K207:L209" si="0">K208</f>
        <v>3936.5</v>
      </c>
      <c r="L207" s="75">
        <f t="shared" si="0"/>
        <v>0</v>
      </c>
    </row>
    <row r="208" spans="2:12" s="21" customFormat="1" ht="26.25" customHeight="1" x14ac:dyDescent="0.2">
      <c r="B208" s="42" t="s">
        <v>98</v>
      </c>
      <c r="C208" s="38" t="s">
        <v>23</v>
      </c>
      <c r="D208" s="39" t="s">
        <v>168</v>
      </c>
      <c r="E208" s="39" t="s">
        <v>137</v>
      </c>
      <c r="F208" s="46" t="s">
        <v>171</v>
      </c>
      <c r="G208" s="68"/>
      <c r="H208" s="57"/>
      <c r="I208" s="40"/>
      <c r="J208" s="25"/>
      <c r="K208" s="75">
        <f t="shared" si="0"/>
        <v>3936.5</v>
      </c>
      <c r="L208" s="75">
        <f t="shared" si="0"/>
        <v>0</v>
      </c>
    </row>
    <row r="209" spans="1:12" s="21" customFormat="1" ht="66" customHeight="1" x14ac:dyDescent="0.2">
      <c r="B209" s="92" t="s">
        <v>179</v>
      </c>
      <c r="C209" s="38" t="s">
        <v>23</v>
      </c>
      <c r="D209" s="39" t="s">
        <v>168</v>
      </c>
      <c r="E209" s="39" t="s">
        <v>137</v>
      </c>
      <c r="F209" s="46" t="s">
        <v>180</v>
      </c>
      <c r="G209" s="68"/>
      <c r="H209" s="57"/>
      <c r="I209" s="40"/>
      <c r="J209" s="25"/>
      <c r="K209" s="75">
        <f t="shared" si="0"/>
        <v>3936.5</v>
      </c>
      <c r="L209" s="75">
        <f t="shared" si="0"/>
        <v>0</v>
      </c>
    </row>
    <row r="210" spans="1:12" s="21" customFormat="1" ht="26.25" customHeight="1" x14ac:dyDescent="0.2">
      <c r="B210" s="112" t="s">
        <v>46</v>
      </c>
      <c r="C210" s="38" t="s">
        <v>23</v>
      </c>
      <c r="D210" s="39" t="s">
        <v>168</v>
      </c>
      <c r="E210" s="39" t="s">
        <v>137</v>
      </c>
      <c r="F210" s="46" t="s">
        <v>180</v>
      </c>
      <c r="G210" s="68" t="s">
        <v>181</v>
      </c>
      <c r="H210" s="57" t="s">
        <v>57</v>
      </c>
      <c r="I210" s="40" t="s">
        <v>23</v>
      </c>
      <c r="J210" s="25">
        <v>240</v>
      </c>
      <c r="K210" s="75">
        <f>'[1]Приложение 6 2021 год'!K489</f>
        <v>3936.5</v>
      </c>
      <c r="L210" s="75">
        <f>'[1]Приложение 6 2021 год'!L489</f>
        <v>0</v>
      </c>
    </row>
    <row r="211" spans="1:12" s="21" customFormat="1" ht="29.25" customHeight="1" x14ac:dyDescent="0.2">
      <c r="B211" s="51" t="s">
        <v>182</v>
      </c>
      <c r="C211" s="80" t="s">
        <v>23</v>
      </c>
      <c r="D211" s="53" t="s">
        <v>168</v>
      </c>
      <c r="E211" s="53" t="s">
        <v>39</v>
      </c>
      <c r="F211" s="81" t="s">
        <v>13</v>
      </c>
      <c r="G211" s="40"/>
      <c r="H211" s="57"/>
      <c r="I211" s="40"/>
      <c r="J211" s="25"/>
      <c r="K211" s="75">
        <f>K212</f>
        <v>576.02</v>
      </c>
      <c r="L211" s="75">
        <f>L212</f>
        <v>576.02</v>
      </c>
    </row>
    <row r="212" spans="1:12" s="21" customFormat="1" ht="32.25" customHeight="1" x14ac:dyDescent="0.2">
      <c r="B212" s="51" t="s">
        <v>183</v>
      </c>
      <c r="C212" s="80" t="s">
        <v>23</v>
      </c>
      <c r="D212" s="53" t="s">
        <v>168</v>
      </c>
      <c r="E212" s="53" t="s">
        <v>39</v>
      </c>
      <c r="F212" s="81" t="s">
        <v>171</v>
      </c>
      <c r="G212" s="40"/>
      <c r="H212" s="57"/>
      <c r="I212" s="40"/>
      <c r="J212" s="25"/>
      <c r="K212" s="75">
        <f>K213</f>
        <v>576.02</v>
      </c>
      <c r="L212" s="75">
        <f>L213</f>
        <v>576.02</v>
      </c>
    </row>
    <row r="213" spans="1:12" s="21" customFormat="1" ht="21" customHeight="1" x14ac:dyDescent="0.2">
      <c r="B213" s="51" t="s">
        <v>19</v>
      </c>
      <c r="C213" s="80" t="s">
        <v>23</v>
      </c>
      <c r="D213" s="53" t="s">
        <v>168</v>
      </c>
      <c r="E213" s="53" t="s">
        <v>39</v>
      </c>
      <c r="F213" s="81" t="s">
        <v>171</v>
      </c>
      <c r="G213" s="40" t="s">
        <v>95</v>
      </c>
      <c r="H213" s="57" t="s">
        <v>57</v>
      </c>
      <c r="I213" s="40" t="s">
        <v>23</v>
      </c>
      <c r="J213" s="25">
        <v>610</v>
      </c>
      <c r="K213" s="75">
        <f>'[1]Приложение 6 2021 год'!K196</f>
        <v>576.02</v>
      </c>
      <c r="L213" s="75">
        <f>'[1]Приложение 6 2021 год'!L196</f>
        <v>576.02</v>
      </c>
    </row>
    <row r="214" spans="1:12" s="21" customFormat="1" ht="29.25" customHeight="1" x14ac:dyDescent="0.2">
      <c r="B214" s="28" t="s">
        <v>184</v>
      </c>
      <c r="C214" s="38" t="s">
        <v>23</v>
      </c>
      <c r="D214" s="39" t="s">
        <v>185</v>
      </c>
      <c r="E214" s="39" t="s">
        <v>12</v>
      </c>
      <c r="F214" s="46" t="s">
        <v>13</v>
      </c>
      <c r="G214" s="40"/>
      <c r="H214" s="57"/>
      <c r="I214" s="40"/>
      <c r="J214" s="25"/>
      <c r="K214" s="75">
        <f>K215</f>
        <v>2738.54</v>
      </c>
      <c r="L214" s="75">
        <f>L215</f>
        <v>2738.54</v>
      </c>
    </row>
    <row r="215" spans="1:12" s="21" customFormat="1" ht="54.75" customHeight="1" x14ac:dyDescent="0.2">
      <c r="B215" s="82" t="s">
        <v>186</v>
      </c>
      <c r="C215" s="50" t="s">
        <v>23</v>
      </c>
      <c r="D215" s="50" t="s">
        <v>185</v>
      </c>
      <c r="E215" s="50" t="s">
        <v>10</v>
      </c>
      <c r="F215" s="50" t="s">
        <v>13</v>
      </c>
      <c r="G215" s="40"/>
      <c r="H215" s="57"/>
      <c r="I215" s="40"/>
      <c r="J215" s="71"/>
      <c r="K215" s="74">
        <f>K216+K220+K222</f>
        <v>2738.54</v>
      </c>
      <c r="L215" s="74">
        <f>L216+L220+L222</f>
        <v>2738.54</v>
      </c>
    </row>
    <row r="216" spans="1:12" s="21" customFormat="1" ht="30" customHeight="1" x14ac:dyDescent="0.2">
      <c r="B216" s="42" t="s">
        <v>85</v>
      </c>
      <c r="C216" s="39" t="s">
        <v>23</v>
      </c>
      <c r="D216" s="39" t="s">
        <v>185</v>
      </c>
      <c r="E216" s="39" t="s">
        <v>10</v>
      </c>
      <c r="F216" s="39" t="s">
        <v>187</v>
      </c>
      <c r="G216" s="40"/>
      <c r="H216" s="40"/>
      <c r="I216" s="40"/>
      <c r="J216" s="71"/>
      <c r="K216" s="74">
        <f>K217+K218+K219</f>
        <v>2070.44</v>
      </c>
      <c r="L216" s="74">
        <f>L217+L218+L219</f>
        <v>2070.44</v>
      </c>
    </row>
    <row r="217" spans="1:12" s="21" customFormat="1" ht="27.75" customHeight="1" x14ac:dyDescent="0.2">
      <c r="B217" s="82" t="s">
        <v>87</v>
      </c>
      <c r="C217" s="50" t="s">
        <v>23</v>
      </c>
      <c r="D217" s="50" t="s">
        <v>185</v>
      </c>
      <c r="E217" s="50" t="s">
        <v>10</v>
      </c>
      <c r="F217" s="50" t="s">
        <v>187</v>
      </c>
      <c r="G217" s="40" t="s">
        <v>95</v>
      </c>
      <c r="H217" s="40" t="s">
        <v>39</v>
      </c>
      <c r="I217" s="40" t="s">
        <v>28</v>
      </c>
      <c r="J217" s="25">
        <v>120</v>
      </c>
      <c r="K217" s="75">
        <f>'[1]Приложение 6 2021 год'!K157</f>
        <v>1810.64</v>
      </c>
      <c r="L217" s="75">
        <f>'[1]Приложение 6 2021 год'!L157</f>
        <v>1810.64</v>
      </c>
    </row>
    <row r="218" spans="1:12" s="21" customFormat="1" ht="28.5" customHeight="1" x14ac:dyDescent="0.2">
      <c r="B218" s="33" t="s">
        <v>188</v>
      </c>
      <c r="C218" s="38" t="s">
        <v>23</v>
      </c>
      <c r="D218" s="39" t="s">
        <v>185</v>
      </c>
      <c r="E218" s="39" t="s">
        <v>10</v>
      </c>
      <c r="F218" s="39" t="s">
        <v>187</v>
      </c>
      <c r="G218" s="40" t="s">
        <v>95</v>
      </c>
      <c r="H218" s="40" t="s">
        <v>39</v>
      </c>
      <c r="I218" s="40" t="s">
        <v>28</v>
      </c>
      <c r="J218" s="25">
        <v>240</v>
      </c>
      <c r="K218" s="75">
        <f>'[1]Приложение 6 2021 год'!K158</f>
        <v>259.69</v>
      </c>
      <c r="L218" s="75">
        <f>'[1]Приложение 6 2021 год'!L158</f>
        <v>259.69</v>
      </c>
    </row>
    <row r="219" spans="1:12" s="21" customFormat="1" ht="22.5" customHeight="1" x14ac:dyDescent="0.2">
      <c r="B219" s="42" t="s">
        <v>88</v>
      </c>
      <c r="C219" s="38" t="s">
        <v>23</v>
      </c>
      <c r="D219" s="39" t="s">
        <v>185</v>
      </c>
      <c r="E219" s="39" t="s">
        <v>10</v>
      </c>
      <c r="F219" s="39" t="s">
        <v>187</v>
      </c>
      <c r="G219" s="40" t="s">
        <v>95</v>
      </c>
      <c r="H219" s="40" t="s">
        <v>39</v>
      </c>
      <c r="I219" s="40" t="s">
        <v>28</v>
      </c>
      <c r="J219" s="71">
        <v>850</v>
      </c>
      <c r="K219" s="75">
        <f>'[1]Приложение 6 2021 год'!K159</f>
        <v>0.11</v>
      </c>
      <c r="L219" s="75">
        <f>'[1]Приложение 6 2021 год'!L159</f>
        <v>0.11</v>
      </c>
    </row>
    <row r="220" spans="1:12" s="21" customFormat="1" ht="52.5" customHeight="1" x14ac:dyDescent="0.2">
      <c r="B220" s="79" t="s">
        <v>34</v>
      </c>
      <c r="C220" s="38" t="s">
        <v>23</v>
      </c>
      <c r="D220" s="39" t="s">
        <v>185</v>
      </c>
      <c r="E220" s="39" t="s">
        <v>10</v>
      </c>
      <c r="F220" s="39" t="s">
        <v>35</v>
      </c>
      <c r="G220" s="40"/>
      <c r="H220" s="40"/>
      <c r="I220" s="40"/>
      <c r="J220" s="71"/>
      <c r="K220" s="75">
        <f>K221</f>
        <v>554.29999999999995</v>
      </c>
      <c r="L220" s="75">
        <f>L221</f>
        <v>554.29999999999995</v>
      </c>
    </row>
    <row r="221" spans="1:12" s="21" customFormat="1" ht="27.75" customHeight="1" x14ac:dyDescent="0.2">
      <c r="B221" s="51" t="s">
        <v>87</v>
      </c>
      <c r="C221" s="38" t="s">
        <v>23</v>
      </c>
      <c r="D221" s="39" t="s">
        <v>185</v>
      </c>
      <c r="E221" s="39" t="s">
        <v>10</v>
      </c>
      <c r="F221" s="39" t="s">
        <v>35</v>
      </c>
      <c r="G221" s="40" t="s">
        <v>95</v>
      </c>
      <c r="H221" s="40" t="s">
        <v>39</v>
      </c>
      <c r="I221" s="40" t="s">
        <v>28</v>
      </c>
      <c r="J221" s="71">
        <v>120</v>
      </c>
      <c r="K221" s="75">
        <f>'[1]Приложение 6 2021 год'!K161</f>
        <v>554.29999999999995</v>
      </c>
      <c r="L221" s="75">
        <f>'[1]Приложение 6 2021 год'!L161</f>
        <v>554.29999999999995</v>
      </c>
    </row>
    <row r="222" spans="1:12" s="21" customFormat="1" ht="52.5" customHeight="1" x14ac:dyDescent="0.2">
      <c r="B222" s="51" t="s">
        <v>89</v>
      </c>
      <c r="C222" s="39" t="s">
        <v>23</v>
      </c>
      <c r="D222" s="39" t="s">
        <v>185</v>
      </c>
      <c r="E222" s="39" t="s">
        <v>10</v>
      </c>
      <c r="F222" s="39" t="s">
        <v>90</v>
      </c>
      <c r="G222" s="40"/>
      <c r="H222" s="40"/>
      <c r="I222" s="40"/>
      <c r="J222" s="71"/>
      <c r="K222" s="75">
        <f>K223</f>
        <v>113.8</v>
      </c>
      <c r="L222" s="75">
        <f>L223</f>
        <v>113.8</v>
      </c>
    </row>
    <row r="223" spans="1:12" s="21" customFormat="1" ht="39" customHeight="1" x14ac:dyDescent="0.2">
      <c r="B223" s="82" t="s">
        <v>87</v>
      </c>
      <c r="C223" s="39" t="s">
        <v>23</v>
      </c>
      <c r="D223" s="39" t="s">
        <v>185</v>
      </c>
      <c r="E223" s="39" t="s">
        <v>10</v>
      </c>
      <c r="F223" s="39" t="s">
        <v>90</v>
      </c>
      <c r="G223" s="40" t="s">
        <v>95</v>
      </c>
      <c r="H223" s="40" t="s">
        <v>39</v>
      </c>
      <c r="I223" s="40" t="s">
        <v>28</v>
      </c>
      <c r="J223" s="71">
        <v>120</v>
      </c>
      <c r="K223" s="75">
        <f>'[1]Приложение 6 2021 год'!K163</f>
        <v>113.8</v>
      </c>
      <c r="L223" s="75">
        <f>'[1]Приложение 6 2021 год'!L163</f>
        <v>113.8</v>
      </c>
    </row>
    <row r="224" spans="1:12" s="21" customFormat="1" ht="41.25" customHeight="1" x14ac:dyDescent="0.2">
      <c r="A224" s="113"/>
      <c r="B224" s="114" t="s">
        <v>189</v>
      </c>
      <c r="C224" s="115" t="s">
        <v>190</v>
      </c>
      <c r="D224" s="115" t="s">
        <v>11</v>
      </c>
      <c r="E224" s="115" t="s">
        <v>12</v>
      </c>
      <c r="F224" s="116" t="s">
        <v>13</v>
      </c>
      <c r="G224" s="84"/>
      <c r="H224" s="84"/>
      <c r="I224" s="84"/>
      <c r="J224" s="117"/>
      <c r="K224" s="27">
        <f t="shared" ref="K224:L226" si="1">K225</f>
        <v>1898.5</v>
      </c>
      <c r="L224" s="27">
        <f t="shared" si="1"/>
        <v>1898.5</v>
      </c>
    </row>
    <row r="225" spans="2:12" s="21" customFormat="1" ht="37.5" customHeight="1" x14ac:dyDescent="0.2">
      <c r="B225" s="73" t="s">
        <v>191</v>
      </c>
      <c r="C225" s="59" t="s">
        <v>190</v>
      </c>
      <c r="D225" s="59" t="s">
        <v>11</v>
      </c>
      <c r="E225" s="59" t="s">
        <v>23</v>
      </c>
      <c r="F225" s="59" t="s">
        <v>13</v>
      </c>
      <c r="G225" s="40"/>
      <c r="H225" s="40"/>
      <c r="I225" s="40"/>
      <c r="J225" s="118"/>
      <c r="K225" s="58">
        <f t="shared" si="1"/>
        <v>1898.5</v>
      </c>
      <c r="L225" s="58">
        <f t="shared" si="1"/>
        <v>1898.5</v>
      </c>
    </row>
    <row r="226" spans="2:12" s="21" customFormat="1" ht="37.5" customHeight="1" x14ac:dyDescent="0.2">
      <c r="B226" s="42" t="s">
        <v>192</v>
      </c>
      <c r="C226" s="48" t="s">
        <v>190</v>
      </c>
      <c r="D226" s="49" t="s">
        <v>11</v>
      </c>
      <c r="E226" s="49" t="s">
        <v>193</v>
      </c>
      <c r="F226" s="57" t="s">
        <v>194</v>
      </c>
      <c r="G226" s="40" t="s">
        <v>181</v>
      </c>
      <c r="H226" s="40" t="s">
        <v>137</v>
      </c>
      <c r="I226" s="40" t="s">
        <v>31</v>
      </c>
      <c r="J226" s="118"/>
      <c r="K226" s="58">
        <f t="shared" si="1"/>
        <v>1898.5</v>
      </c>
      <c r="L226" s="58">
        <f t="shared" si="1"/>
        <v>1898.5</v>
      </c>
    </row>
    <row r="227" spans="2:12" s="21" customFormat="1" ht="36" customHeight="1" x14ac:dyDescent="0.2">
      <c r="B227" s="42" t="s">
        <v>46</v>
      </c>
      <c r="C227" s="59" t="s">
        <v>190</v>
      </c>
      <c r="D227" s="59" t="s">
        <v>11</v>
      </c>
      <c r="E227" s="59" t="s">
        <v>193</v>
      </c>
      <c r="F227" s="59" t="s">
        <v>194</v>
      </c>
      <c r="G227" s="40" t="s">
        <v>181</v>
      </c>
      <c r="H227" s="40" t="s">
        <v>137</v>
      </c>
      <c r="I227" s="40" t="s">
        <v>31</v>
      </c>
      <c r="J227" s="118">
        <v>240</v>
      </c>
      <c r="K227" s="58">
        <f>'[1]Приложение 6 2021 год'!K410</f>
        <v>1898.5</v>
      </c>
      <c r="L227" s="58">
        <f>'[1]Приложение 6 2021 год'!L410</f>
        <v>1898.5</v>
      </c>
    </row>
    <row r="228" spans="2:12" s="21" customFormat="1" ht="46.5" customHeight="1" x14ac:dyDescent="0.2">
      <c r="B228" s="119" t="s">
        <v>195</v>
      </c>
      <c r="C228" s="120" t="s">
        <v>196</v>
      </c>
      <c r="D228" s="115" t="s">
        <v>11</v>
      </c>
      <c r="E228" s="115" t="s">
        <v>12</v>
      </c>
      <c r="F228" s="115" t="s">
        <v>13</v>
      </c>
      <c r="G228" s="118"/>
      <c r="H228" s="118"/>
      <c r="I228" s="118"/>
      <c r="J228" s="118"/>
      <c r="K228" s="27">
        <f>K233+K237+K229</f>
        <v>3569.84</v>
      </c>
      <c r="L228" s="27">
        <f>L233+L237+L229</f>
        <v>3569.84</v>
      </c>
    </row>
    <row r="229" spans="2:12" s="21" customFormat="1" ht="58.5" customHeight="1" x14ac:dyDescent="0.2">
      <c r="B229" s="121" t="s">
        <v>197</v>
      </c>
      <c r="C229" s="61" t="s">
        <v>196</v>
      </c>
      <c r="D229" s="61" t="s">
        <v>15</v>
      </c>
      <c r="E229" s="61" t="s">
        <v>12</v>
      </c>
      <c r="F229" s="62" t="s">
        <v>13</v>
      </c>
      <c r="G229" s="118"/>
      <c r="H229" s="118"/>
      <c r="I229" s="122"/>
      <c r="J229" s="118"/>
      <c r="K229" s="58">
        <f t="shared" ref="K229:L231" si="2">K230</f>
        <v>2142</v>
      </c>
      <c r="L229" s="58">
        <f t="shared" si="2"/>
        <v>2142</v>
      </c>
    </row>
    <row r="230" spans="2:12" s="21" customFormat="1" ht="36" customHeight="1" x14ac:dyDescent="0.2">
      <c r="B230" s="51" t="s">
        <v>198</v>
      </c>
      <c r="C230" s="59" t="s">
        <v>196</v>
      </c>
      <c r="D230" s="59" t="s">
        <v>15</v>
      </c>
      <c r="E230" s="59" t="s">
        <v>10</v>
      </c>
      <c r="F230" s="59" t="s">
        <v>13</v>
      </c>
      <c r="G230" s="118"/>
      <c r="H230" s="118"/>
      <c r="I230" s="122"/>
      <c r="J230" s="118"/>
      <c r="K230" s="58">
        <f t="shared" si="2"/>
        <v>2142</v>
      </c>
      <c r="L230" s="58">
        <f t="shared" si="2"/>
        <v>2142</v>
      </c>
    </row>
    <row r="231" spans="2:12" s="21" customFormat="1" ht="36" customHeight="1" x14ac:dyDescent="0.2">
      <c r="B231" s="123" t="s">
        <v>199</v>
      </c>
      <c r="C231" s="49" t="s">
        <v>196</v>
      </c>
      <c r="D231" s="49" t="s">
        <v>15</v>
      </c>
      <c r="E231" s="49" t="s">
        <v>10</v>
      </c>
      <c r="F231" s="57" t="s">
        <v>200</v>
      </c>
      <c r="G231" s="118"/>
      <c r="H231" s="118"/>
      <c r="I231" s="122"/>
      <c r="J231" s="118"/>
      <c r="K231" s="58">
        <f t="shared" si="2"/>
        <v>2142</v>
      </c>
      <c r="L231" s="58">
        <f t="shared" si="2"/>
        <v>2142</v>
      </c>
    </row>
    <row r="232" spans="2:12" s="21" customFormat="1" ht="36" customHeight="1" x14ac:dyDescent="0.2">
      <c r="B232" s="33" t="s">
        <v>166</v>
      </c>
      <c r="C232" s="48" t="s">
        <v>196</v>
      </c>
      <c r="D232" s="49" t="s">
        <v>15</v>
      </c>
      <c r="E232" s="49" t="s">
        <v>10</v>
      </c>
      <c r="F232" s="57" t="s">
        <v>200</v>
      </c>
      <c r="G232" s="118">
        <v>116</v>
      </c>
      <c r="H232" s="118">
        <v>10</v>
      </c>
      <c r="I232" s="40" t="s">
        <v>31</v>
      </c>
      <c r="J232" s="118">
        <v>320</v>
      </c>
      <c r="K232" s="58">
        <f>'[1]Приложение 6 2021 год'!K467</f>
        <v>2142</v>
      </c>
      <c r="L232" s="58">
        <f>'[1]Приложение 6 2021 год'!L467</f>
        <v>2142</v>
      </c>
    </row>
    <row r="233" spans="2:12" s="21" customFormat="1" ht="48" customHeight="1" x14ac:dyDescent="0.2">
      <c r="B233" s="121" t="s">
        <v>201</v>
      </c>
      <c r="C233" s="48" t="s">
        <v>196</v>
      </c>
      <c r="D233" s="49" t="s">
        <v>43</v>
      </c>
      <c r="E233" s="49" t="s">
        <v>12</v>
      </c>
      <c r="F233" s="49" t="s">
        <v>13</v>
      </c>
      <c r="G233" s="118"/>
      <c r="H233" s="40"/>
      <c r="I233" s="48"/>
      <c r="J233" s="118"/>
      <c r="K233" s="58">
        <f t="shared" ref="K233:L235" si="3">K234</f>
        <v>26.69</v>
      </c>
      <c r="L233" s="58">
        <f t="shared" si="3"/>
        <v>26.69</v>
      </c>
    </row>
    <row r="234" spans="2:12" s="21" customFormat="1" ht="36" customHeight="1" x14ac:dyDescent="0.2">
      <c r="B234" s="124" t="s">
        <v>202</v>
      </c>
      <c r="C234" s="48" t="s">
        <v>196</v>
      </c>
      <c r="D234" s="49" t="s">
        <v>43</v>
      </c>
      <c r="E234" s="49" t="s">
        <v>23</v>
      </c>
      <c r="F234" s="49" t="s">
        <v>13</v>
      </c>
      <c r="G234" s="118"/>
      <c r="H234" s="40"/>
      <c r="I234" s="48"/>
      <c r="J234" s="118"/>
      <c r="K234" s="58">
        <f t="shared" si="3"/>
        <v>26.69</v>
      </c>
      <c r="L234" s="58">
        <f t="shared" si="3"/>
        <v>26.69</v>
      </c>
    </row>
    <row r="235" spans="2:12" s="21" customFormat="1" ht="19.5" customHeight="1" x14ac:dyDescent="0.2">
      <c r="B235" s="42" t="s">
        <v>203</v>
      </c>
      <c r="C235" s="48" t="s">
        <v>196</v>
      </c>
      <c r="D235" s="49" t="s">
        <v>43</v>
      </c>
      <c r="E235" s="49" t="s">
        <v>23</v>
      </c>
      <c r="F235" s="57" t="s">
        <v>204</v>
      </c>
      <c r="G235" s="118"/>
      <c r="H235" s="40"/>
      <c r="I235" s="48"/>
      <c r="J235" s="118"/>
      <c r="K235" s="58">
        <f t="shared" si="3"/>
        <v>26.69</v>
      </c>
      <c r="L235" s="58">
        <f t="shared" si="3"/>
        <v>26.69</v>
      </c>
    </row>
    <row r="236" spans="2:12" s="21" customFormat="1" ht="36" customHeight="1" x14ac:dyDescent="0.2">
      <c r="B236" s="112" t="s">
        <v>46</v>
      </c>
      <c r="C236" s="48" t="s">
        <v>196</v>
      </c>
      <c r="D236" s="49" t="s">
        <v>43</v>
      </c>
      <c r="E236" s="49" t="s">
        <v>23</v>
      </c>
      <c r="F236" s="57" t="s">
        <v>204</v>
      </c>
      <c r="G236" s="118">
        <v>116</v>
      </c>
      <c r="H236" s="40" t="s">
        <v>10</v>
      </c>
      <c r="I236" s="48" t="s">
        <v>205</v>
      </c>
      <c r="J236" s="118">
        <v>240</v>
      </c>
      <c r="K236" s="58">
        <f>'[1]Приложение 6 2021 год'!K307</f>
        <v>26.69</v>
      </c>
      <c r="L236" s="58">
        <f>'[1]Приложение 6 2021 год'!L307</f>
        <v>26.69</v>
      </c>
    </row>
    <row r="237" spans="2:12" s="21" customFormat="1" ht="47.25" customHeight="1" x14ac:dyDescent="0.2">
      <c r="B237" s="121" t="s">
        <v>206</v>
      </c>
      <c r="C237" s="48" t="s">
        <v>196</v>
      </c>
      <c r="D237" s="49" t="s">
        <v>70</v>
      </c>
      <c r="E237" s="49" t="s">
        <v>12</v>
      </c>
      <c r="F237" s="57" t="s">
        <v>13</v>
      </c>
      <c r="G237" s="125"/>
      <c r="H237" s="126"/>
      <c r="I237" s="126"/>
      <c r="J237" s="125"/>
      <c r="K237" s="58">
        <f>K238</f>
        <v>1401.15</v>
      </c>
      <c r="L237" s="58">
        <f>L238</f>
        <v>1401.15</v>
      </c>
    </row>
    <row r="238" spans="2:12" s="21" customFormat="1" ht="36" customHeight="1" x14ac:dyDescent="0.2">
      <c r="B238" s="127" t="s">
        <v>207</v>
      </c>
      <c r="C238" s="48" t="s">
        <v>196</v>
      </c>
      <c r="D238" s="49" t="s">
        <v>70</v>
      </c>
      <c r="E238" s="49" t="s">
        <v>31</v>
      </c>
      <c r="F238" s="49" t="s">
        <v>13</v>
      </c>
      <c r="G238" s="128"/>
      <c r="H238" s="128"/>
      <c r="I238" s="128"/>
      <c r="J238" s="128"/>
      <c r="K238" s="129">
        <f>K239+K241+K243</f>
        <v>1401.15</v>
      </c>
      <c r="L238" s="129">
        <f>L239+L241+L243</f>
        <v>1401.15</v>
      </c>
    </row>
    <row r="239" spans="2:12" s="21" customFormat="1" ht="36" customHeight="1" x14ac:dyDescent="0.2">
      <c r="B239" s="51" t="s">
        <v>208</v>
      </c>
      <c r="C239" s="59" t="s">
        <v>196</v>
      </c>
      <c r="D239" s="59" t="s">
        <v>70</v>
      </c>
      <c r="E239" s="59" t="s">
        <v>31</v>
      </c>
      <c r="F239" s="57" t="s">
        <v>209</v>
      </c>
      <c r="G239" s="130"/>
      <c r="H239" s="36"/>
      <c r="I239" s="36"/>
      <c r="J239" s="130"/>
      <c r="K239" s="58">
        <f>K240</f>
        <v>1086.1500000000001</v>
      </c>
      <c r="L239" s="58">
        <f>L240</f>
        <v>1086.1500000000001</v>
      </c>
    </row>
    <row r="240" spans="2:12" s="21" customFormat="1" ht="36" customHeight="1" x14ac:dyDescent="0.2">
      <c r="B240" s="73" t="s">
        <v>46</v>
      </c>
      <c r="C240" s="48" t="s">
        <v>196</v>
      </c>
      <c r="D240" s="49" t="s">
        <v>70</v>
      </c>
      <c r="E240" s="49" t="s">
        <v>31</v>
      </c>
      <c r="F240" s="57" t="s">
        <v>209</v>
      </c>
      <c r="G240" s="130">
        <v>116</v>
      </c>
      <c r="H240" s="36" t="s">
        <v>10</v>
      </c>
      <c r="I240" s="36" t="s">
        <v>205</v>
      </c>
      <c r="J240" s="130">
        <v>240</v>
      </c>
      <c r="K240" s="58">
        <f>'[1]Приложение 6 2021 год'!K311</f>
        <v>1086.1500000000001</v>
      </c>
      <c r="L240" s="58">
        <f>'[1]Приложение 6 2021 год'!L311</f>
        <v>1086.1500000000001</v>
      </c>
    </row>
    <row r="241" spans="2:12" s="21" customFormat="1" ht="36" customHeight="1" x14ac:dyDescent="0.2">
      <c r="B241" s="45" t="s">
        <v>210</v>
      </c>
      <c r="C241" s="48" t="s">
        <v>196</v>
      </c>
      <c r="D241" s="49" t="s">
        <v>70</v>
      </c>
      <c r="E241" s="49" t="s">
        <v>31</v>
      </c>
      <c r="F241" s="49" t="s">
        <v>211</v>
      </c>
      <c r="G241" s="118"/>
      <c r="H241" s="40"/>
      <c r="I241" s="40"/>
      <c r="J241" s="118"/>
      <c r="K241" s="58">
        <f>K242</f>
        <v>0</v>
      </c>
      <c r="L241" s="58">
        <f>L242</f>
        <v>0</v>
      </c>
    </row>
    <row r="242" spans="2:12" s="21" customFormat="1" ht="36" customHeight="1" x14ac:dyDescent="0.2">
      <c r="B242" s="42" t="s">
        <v>46</v>
      </c>
      <c r="C242" s="48" t="s">
        <v>196</v>
      </c>
      <c r="D242" s="49" t="s">
        <v>70</v>
      </c>
      <c r="E242" s="49" t="s">
        <v>31</v>
      </c>
      <c r="F242" s="57" t="s">
        <v>211</v>
      </c>
      <c r="G242" s="118">
        <v>116</v>
      </c>
      <c r="H242" s="40" t="s">
        <v>10</v>
      </c>
      <c r="I242" s="40" t="s">
        <v>205</v>
      </c>
      <c r="J242" s="118">
        <v>240</v>
      </c>
      <c r="K242" s="58">
        <f>'[1]Приложение 6 2021 год'!K313</f>
        <v>0</v>
      </c>
      <c r="L242" s="58">
        <f>'[1]Приложение 6 2021 год'!L313</f>
        <v>0</v>
      </c>
    </row>
    <row r="243" spans="2:12" s="21" customFormat="1" ht="69.75" customHeight="1" x14ac:dyDescent="0.2">
      <c r="B243" s="42" t="s">
        <v>212</v>
      </c>
      <c r="C243" s="59" t="s">
        <v>196</v>
      </c>
      <c r="D243" s="59" t="s">
        <v>70</v>
      </c>
      <c r="E243" s="59" t="s">
        <v>31</v>
      </c>
      <c r="F243" s="96" t="s">
        <v>213</v>
      </c>
      <c r="G243" s="131"/>
      <c r="H243" s="40"/>
      <c r="I243" s="40"/>
      <c r="J243" s="130"/>
      <c r="K243" s="58">
        <f>K244</f>
        <v>315</v>
      </c>
      <c r="L243" s="58">
        <f>L244</f>
        <v>315</v>
      </c>
    </row>
    <row r="244" spans="2:12" s="21" customFormat="1" ht="20.25" customHeight="1" x14ac:dyDescent="0.2">
      <c r="B244" s="37" t="s">
        <v>19</v>
      </c>
      <c r="C244" s="63" t="s">
        <v>196</v>
      </c>
      <c r="D244" s="61" t="s">
        <v>70</v>
      </c>
      <c r="E244" s="61" t="s">
        <v>31</v>
      </c>
      <c r="F244" s="64" t="s">
        <v>213</v>
      </c>
      <c r="G244" s="131">
        <v>546</v>
      </c>
      <c r="H244" s="40" t="s">
        <v>20</v>
      </c>
      <c r="I244" s="40" t="s">
        <v>23</v>
      </c>
      <c r="J244" s="130">
        <v>610</v>
      </c>
      <c r="K244" s="58">
        <f>'[1]Приложение 6 2021 год'!K639</f>
        <v>315</v>
      </c>
      <c r="L244" s="58">
        <f>'[1]Приложение 6 2021 год'!L639</f>
        <v>315</v>
      </c>
    </row>
    <row r="245" spans="2:12" s="21" customFormat="1" ht="37.5" customHeight="1" x14ac:dyDescent="0.2">
      <c r="B245" s="132" t="s">
        <v>214</v>
      </c>
      <c r="C245" s="133" t="s">
        <v>215</v>
      </c>
      <c r="D245" s="134" t="s">
        <v>11</v>
      </c>
      <c r="E245" s="134" t="s">
        <v>12</v>
      </c>
      <c r="F245" s="135" t="s">
        <v>13</v>
      </c>
      <c r="G245" s="136"/>
      <c r="H245" s="84"/>
      <c r="I245" s="84"/>
      <c r="J245" s="137"/>
      <c r="K245" s="27">
        <f>K246+K258</f>
        <v>52302.86</v>
      </c>
      <c r="L245" s="27">
        <f>L246+L258</f>
        <v>52302.86</v>
      </c>
    </row>
    <row r="246" spans="2:12" s="21" customFormat="1" ht="31.9" customHeight="1" x14ac:dyDescent="0.25">
      <c r="B246" s="138" t="s">
        <v>216</v>
      </c>
      <c r="C246" s="63" t="s">
        <v>215</v>
      </c>
      <c r="D246" s="61" t="s">
        <v>43</v>
      </c>
      <c r="E246" s="61" t="s">
        <v>12</v>
      </c>
      <c r="F246" s="64" t="s">
        <v>13</v>
      </c>
      <c r="G246" s="139"/>
      <c r="H246" s="140"/>
      <c r="I246" s="141"/>
      <c r="J246" s="141"/>
      <c r="K246" s="58">
        <f>K247+K252</f>
        <v>45737.11</v>
      </c>
      <c r="L246" s="58">
        <f>L247+L252</f>
        <v>45737.11</v>
      </c>
    </row>
    <row r="247" spans="2:12" s="21" customFormat="1" ht="47.25" customHeight="1" x14ac:dyDescent="0.25">
      <c r="B247" s="51" t="s">
        <v>217</v>
      </c>
      <c r="C247" s="59" t="s">
        <v>215</v>
      </c>
      <c r="D247" s="59" t="s">
        <v>43</v>
      </c>
      <c r="E247" s="59" t="s">
        <v>10</v>
      </c>
      <c r="F247" s="59" t="s">
        <v>13</v>
      </c>
      <c r="G247" s="140"/>
      <c r="H247" s="140"/>
      <c r="I247" s="141"/>
      <c r="J247" s="141"/>
      <c r="K247" s="58">
        <f>K248+K250</f>
        <v>16431</v>
      </c>
      <c r="L247" s="58">
        <f>L248+L250</f>
        <v>16431</v>
      </c>
    </row>
    <row r="248" spans="2:12" s="21" customFormat="1" ht="29.45" customHeight="1" x14ac:dyDescent="0.2">
      <c r="B248" s="124" t="s">
        <v>218</v>
      </c>
      <c r="C248" s="63" t="s">
        <v>215</v>
      </c>
      <c r="D248" s="61" t="s">
        <v>43</v>
      </c>
      <c r="E248" s="61" t="s">
        <v>10</v>
      </c>
      <c r="F248" s="64" t="s">
        <v>219</v>
      </c>
      <c r="G248" s="142"/>
      <c r="H248" s="41"/>
      <c r="I248" s="40"/>
      <c r="J248" s="40"/>
      <c r="K248" s="58">
        <f>K249</f>
        <v>13092.6</v>
      </c>
      <c r="L248" s="58">
        <f>L249</f>
        <v>13092.6</v>
      </c>
    </row>
    <row r="249" spans="2:12" s="21" customFormat="1" ht="15" customHeight="1" x14ac:dyDescent="0.2">
      <c r="B249" s="42" t="s">
        <v>220</v>
      </c>
      <c r="C249" s="59" t="s">
        <v>215</v>
      </c>
      <c r="D249" s="59" t="s">
        <v>43</v>
      </c>
      <c r="E249" s="59" t="s">
        <v>10</v>
      </c>
      <c r="F249" s="59" t="s">
        <v>219</v>
      </c>
      <c r="G249" s="41">
        <v>555</v>
      </c>
      <c r="H249" s="41">
        <v>14</v>
      </c>
      <c r="I249" s="40" t="s">
        <v>10</v>
      </c>
      <c r="J249" s="40" t="s">
        <v>221</v>
      </c>
      <c r="K249" s="58">
        <f>'[1]Приложение 6 2021 год'!K786</f>
        <v>13092.6</v>
      </c>
      <c r="L249" s="58">
        <f>'[1]Приложение 6 2021 год'!L786</f>
        <v>13092.6</v>
      </c>
    </row>
    <row r="250" spans="2:12" s="21" customFormat="1" ht="93.75" customHeight="1" x14ac:dyDescent="0.2">
      <c r="B250" s="37" t="s">
        <v>222</v>
      </c>
      <c r="C250" s="63" t="s">
        <v>215</v>
      </c>
      <c r="D250" s="61" t="s">
        <v>43</v>
      </c>
      <c r="E250" s="61" t="s">
        <v>10</v>
      </c>
      <c r="F250" s="64" t="s">
        <v>223</v>
      </c>
      <c r="G250" s="142"/>
      <c r="H250" s="41"/>
      <c r="I250" s="40"/>
      <c r="J250" s="40"/>
      <c r="K250" s="58">
        <f>K251</f>
        <v>3338.4</v>
      </c>
      <c r="L250" s="58">
        <f>L251</f>
        <v>3338.4</v>
      </c>
    </row>
    <row r="251" spans="2:12" s="21" customFormat="1" ht="17.45" customHeight="1" x14ac:dyDescent="0.2">
      <c r="B251" s="42" t="s">
        <v>220</v>
      </c>
      <c r="C251" s="59" t="s">
        <v>215</v>
      </c>
      <c r="D251" s="59" t="s">
        <v>43</v>
      </c>
      <c r="E251" s="59" t="s">
        <v>10</v>
      </c>
      <c r="F251" s="59" t="s">
        <v>223</v>
      </c>
      <c r="G251" s="41">
        <v>555</v>
      </c>
      <c r="H251" s="41">
        <v>14</v>
      </c>
      <c r="I251" s="26" t="s">
        <v>10</v>
      </c>
      <c r="J251" s="41">
        <v>510</v>
      </c>
      <c r="K251" s="58">
        <f>'[1]Приложение 6 2021 год'!K788</f>
        <v>3338.4</v>
      </c>
      <c r="L251" s="58">
        <f>'[1]Приложение 6 2021 год'!L788</f>
        <v>3338.4</v>
      </c>
    </row>
    <row r="252" spans="2:12" s="21" customFormat="1" ht="43.5" customHeight="1" x14ac:dyDescent="0.2">
      <c r="B252" s="127" t="s">
        <v>224</v>
      </c>
      <c r="C252" s="63" t="s">
        <v>215</v>
      </c>
      <c r="D252" s="61" t="s">
        <v>43</v>
      </c>
      <c r="E252" s="61" t="s">
        <v>23</v>
      </c>
      <c r="F252" s="64" t="s">
        <v>13</v>
      </c>
      <c r="G252" s="142"/>
      <c r="H252" s="41"/>
      <c r="I252" s="26"/>
      <c r="J252" s="41"/>
      <c r="K252" s="58">
        <f>K253+K255</f>
        <v>29306.11</v>
      </c>
      <c r="L252" s="58">
        <f>L253+L255</f>
        <v>29306.11</v>
      </c>
    </row>
    <row r="253" spans="2:12" s="21" customFormat="1" ht="33.6" customHeight="1" x14ac:dyDescent="0.2">
      <c r="B253" s="51" t="s">
        <v>225</v>
      </c>
      <c r="C253" s="59" t="s">
        <v>215</v>
      </c>
      <c r="D253" s="59" t="s">
        <v>43</v>
      </c>
      <c r="E253" s="59" t="s">
        <v>23</v>
      </c>
      <c r="F253" s="59" t="s">
        <v>226</v>
      </c>
      <c r="G253" s="41"/>
      <c r="H253" s="41"/>
      <c r="I253" s="26"/>
      <c r="J253" s="41"/>
      <c r="K253" s="58">
        <f>K254</f>
        <v>22912.18</v>
      </c>
      <c r="L253" s="58">
        <f>L254</f>
        <v>22912.18</v>
      </c>
    </row>
    <row r="254" spans="2:12" s="21" customFormat="1" ht="14.45" customHeight="1" x14ac:dyDescent="0.2">
      <c r="B254" s="143" t="s">
        <v>220</v>
      </c>
      <c r="C254" s="63" t="s">
        <v>215</v>
      </c>
      <c r="D254" s="61" t="s">
        <v>43</v>
      </c>
      <c r="E254" s="61" t="s">
        <v>23</v>
      </c>
      <c r="F254" s="64" t="s">
        <v>226</v>
      </c>
      <c r="G254" s="142">
        <v>555</v>
      </c>
      <c r="H254" s="41">
        <v>14</v>
      </c>
      <c r="I254" s="26" t="s">
        <v>23</v>
      </c>
      <c r="J254" s="41">
        <v>510</v>
      </c>
      <c r="K254" s="58">
        <f>'[1]Приложение 6 2021 год'!K794</f>
        <v>22912.18</v>
      </c>
      <c r="L254" s="58">
        <f>'[1]Приложение 6 2021 год'!L794</f>
        <v>22912.18</v>
      </c>
    </row>
    <row r="255" spans="2:12" s="21" customFormat="1" ht="63" customHeight="1" x14ac:dyDescent="0.2">
      <c r="B255" s="51" t="s">
        <v>227</v>
      </c>
      <c r="C255" s="59" t="s">
        <v>215</v>
      </c>
      <c r="D255" s="59" t="s">
        <v>43</v>
      </c>
      <c r="E255" s="59" t="s">
        <v>31</v>
      </c>
      <c r="F255" s="144" t="s">
        <v>13</v>
      </c>
      <c r="G255" s="41"/>
      <c r="H255" s="41"/>
      <c r="I255" s="26"/>
      <c r="J255" s="41"/>
      <c r="K255" s="58">
        <f>K256</f>
        <v>6393.9299999999994</v>
      </c>
      <c r="L255" s="58">
        <f>L256</f>
        <v>6393.9299999999994</v>
      </c>
    </row>
    <row r="256" spans="2:12" s="21" customFormat="1" ht="42.75" customHeight="1" x14ac:dyDescent="0.2">
      <c r="B256" s="51" t="s">
        <v>228</v>
      </c>
      <c r="C256" s="63" t="s">
        <v>215</v>
      </c>
      <c r="D256" s="61" t="s">
        <v>43</v>
      </c>
      <c r="E256" s="61" t="s">
        <v>31</v>
      </c>
      <c r="F256" s="64" t="s">
        <v>35</v>
      </c>
      <c r="G256" s="142">
        <v>555</v>
      </c>
      <c r="H256" s="41">
        <v>14</v>
      </c>
      <c r="I256" s="26" t="s">
        <v>23</v>
      </c>
      <c r="J256" s="41">
        <v>510</v>
      </c>
      <c r="K256" s="58">
        <f>K257</f>
        <v>6393.9299999999994</v>
      </c>
      <c r="L256" s="58">
        <f>L257</f>
        <v>6393.9299999999994</v>
      </c>
    </row>
    <row r="257" spans="2:12" s="21" customFormat="1" ht="14.45" customHeight="1" x14ac:dyDescent="0.2">
      <c r="B257" s="51" t="s">
        <v>220</v>
      </c>
      <c r="C257" s="59" t="s">
        <v>215</v>
      </c>
      <c r="D257" s="59" t="s">
        <v>43</v>
      </c>
      <c r="E257" s="59" t="s">
        <v>31</v>
      </c>
      <c r="F257" s="144" t="s">
        <v>35</v>
      </c>
      <c r="G257" s="41">
        <v>555</v>
      </c>
      <c r="H257" s="41">
        <v>14</v>
      </c>
      <c r="I257" s="26" t="s">
        <v>23</v>
      </c>
      <c r="J257" s="41">
        <v>510</v>
      </c>
      <c r="K257" s="58">
        <f>'[1]Приложение 6 2021 год'!K797</f>
        <v>6393.9299999999994</v>
      </c>
      <c r="L257" s="58">
        <f>'[1]Приложение 6 2021 год'!L797</f>
        <v>6393.9299999999994</v>
      </c>
    </row>
    <row r="258" spans="2:12" s="21" customFormat="1" ht="48.75" customHeight="1" x14ac:dyDescent="0.25">
      <c r="B258" s="145" t="s">
        <v>229</v>
      </c>
      <c r="C258" s="63" t="s">
        <v>215</v>
      </c>
      <c r="D258" s="61" t="s">
        <v>70</v>
      </c>
      <c r="E258" s="61" t="s">
        <v>12</v>
      </c>
      <c r="F258" s="64" t="s">
        <v>13</v>
      </c>
      <c r="G258" s="139"/>
      <c r="H258" s="140"/>
      <c r="I258" s="140"/>
      <c r="J258" s="140"/>
      <c r="K258" s="58">
        <f>K259</f>
        <v>6565.75</v>
      </c>
      <c r="L258" s="58">
        <f>L259</f>
        <v>6565.75</v>
      </c>
    </row>
    <row r="259" spans="2:12" s="21" customFormat="1" ht="72.75" customHeight="1" x14ac:dyDescent="0.25">
      <c r="B259" s="79" t="s">
        <v>230</v>
      </c>
      <c r="C259" s="59" t="s">
        <v>215</v>
      </c>
      <c r="D259" s="59" t="s">
        <v>70</v>
      </c>
      <c r="E259" s="59" t="s">
        <v>10</v>
      </c>
      <c r="F259" s="146" t="s">
        <v>13</v>
      </c>
      <c r="G259" s="140"/>
      <c r="H259" s="140"/>
      <c r="I259" s="140"/>
      <c r="J259" s="140"/>
      <c r="K259" s="58">
        <f>K260+K264+K266+K269</f>
        <v>6565.75</v>
      </c>
      <c r="L259" s="58">
        <f>L260+L264+L266+L269</f>
        <v>6565.75</v>
      </c>
    </row>
    <row r="260" spans="2:12" s="21" customFormat="1" ht="32.25" customHeight="1" x14ac:dyDescent="0.2">
      <c r="B260" s="37" t="s">
        <v>231</v>
      </c>
      <c r="C260" s="63" t="s">
        <v>215</v>
      </c>
      <c r="D260" s="61" t="s">
        <v>70</v>
      </c>
      <c r="E260" s="61" t="s">
        <v>10</v>
      </c>
      <c r="F260" s="64" t="s">
        <v>86</v>
      </c>
      <c r="G260" s="142"/>
      <c r="H260" s="40"/>
      <c r="I260" s="40"/>
      <c r="J260" s="41"/>
      <c r="K260" s="58">
        <f>K261+K262+K263</f>
        <v>5177.82</v>
      </c>
      <c r="L260" s="58">
        <f>L261+L262+L263</f>
        <v>5177.82</v>
      </c>
    </row>
    <row r="261" spans="2:12" s="21" customFormat="1" ht="33" customHeight="1" x14ac:dyDescent="0.2">
      <c r="B261" s="42" t="s">
        <v>87</v>
      </c>
      <c r="C261" s="59" t="s">
        <v>215</v>
      </c>
      <c r="D261" s="59" t="s">
        <v>70</v>
      </c>
      <c r="E261" s="59" t="s">
        <v>10</v>
      </c>
      <c r="F261" s="59" t="s">
        <v>86</v>
      </c>
      <c r="G261" s="41">
        <v>555</v>
      </c>
      <c r="H261" s="40" t="s">
        <v>10</v>
      </c>
      <c r="I261" s="40" t="s">
        <v>55</v>
      </c>
      <c r="J261" s="41">
        <v>120</v>
      </c>
      <c r="K261" s="58">
        <f>'[1]Приложение 6 2021 год'!K710</f>
        <v>4835.47</v>
      </c>
      <c r="L261" s="58">
        <f>'[1]Приложение 6 2021 год'!L710</f>
        <v>4835.47</v>
      </c>
    </row>
    <row r="262" spans="2:12" s="21" customFormat="1" ht="25.5" x14ac:dyDescent="0.2">
      <c r="B262" s="37" t="s">
        <v>46</v>
      </c>
      <c r="C262" s="63" t="s">
        <v>215</v>
      </c>
      <c r="D262" s="61" t="s">
        <v>70</v>
      </c>
      <c r="E262" s="61" t="s">
        <v>10</v>
      </c>
      <c r="F262" s="64" t="s">
        <v>86</v>
      </c>
      <c r="G262" s="142">
        <v>555</v>
      </c>
      <c r="H262" s="40" t="s">
        <v>10</v>
      </c>
      <c r="I262" s="40" t="s">
        <v>55</v>
      </c>
      <c r="J262" s="41">
        <v>240</v>
      </c>
      <c r="K262" s="58">
        <f>'[1]Приложение 6 2021 год'!K711</f>
        <v>342.19</v>
      </c>
      <c r="L262" s="58">
        <f>'[1]Приложение 6 2021 год'!L711</f>
        <v>342.19</v>
      </c>
    </row>
    <row r="263" spans="2:12" s="21" customFormat="1" ht="24" customHeight="1" x14ac:dyDescent="0.2">
      <c r="B263" s="147" t="s">
        <v>88</v>
      </c>
      <c r="C263" s="59" t="s">
        <v>215</v>
      </c>
      <c r="D263" s="59" t="s">
        <v>70</v>
      </c>
      <c r="E263" s="59" t="s">
        <v>10</v>
      </c>
      <c r="F263" s="59" t="s">
        <v>86</v>
      </c>
      <c r="G263" s="41">
        <v>555</v>
      </c>
      <c r="H263" s="40" t="s">
        <v>10</v>
      </c>
      <c r="I263" s="40" t="s">
        <v>55</v>
      </c>
      <c r="J263" s="41">
        <v>850</v>
      </c>
      <c r="K263" s="58">
        <f>'[1]Приложение 6 2021 год'!K712</f>
        <v>0.16</v>
      </c>
      <c r="L263" s="58">
        <f>'[1]Приложение 6 2021 год'!L712</f>
        <v>0.16</v>
      </c>
    </row>
    <row r="264" spans="2:12" s="21" customFormat="1" ht="61.5" customHeight="1" x14ac:dyDescent="0.2">
      <c r="B264" s="79" t="s">
        <v>34</v>
      </c>
      <c r="C264" s="63" t="s">
        <v>215</v>
      </c>
      <c r="D264" s="61" t="s">
        <v>70</v>
      </c>
      <c r="E264" s="61" t="s">
        <v>10</v>
      </c>
      <c r="F264" s="64" t="s">
        <v>35</v>
      </c>
      <c r="G264" s="142"/>
      <c r="H264" s="40"/>
      <c r="I264" s="40"/>
      <c r="J264" s="41"/>
      <c r="K264" s="58">
        <f>K265</f>
        <v>1075.46</v>
      </c>
      <c r="L264" s="58">
        <f>L265</f>
        <v>1075.46</v>
      </c>
    </row>
    <row r="265" spans="2:12" s="21" customFormat="1" ht="34.5" customHeight="1" x14ac:dyDescent="0.2">
      <c r="B265" s="51" t="s">
        <v>87</v>
      </c>
      <c r="C265" s="63" t="s">
        <v>215</v>
      </c>
      <c r="D265" s="61" t="s">
        <v>70</v>
      </c>
      <c r="E265" s="61" t="s">
        <v>10</v>
      </c>
      <c r="F265" s="64" t="s">
        <v>35</v>
      </c>
      <c r="G265" s="142">
        <v>555</v>
      </c>
      <c r="H265" s="40" t="s">
        <v>10</v>
      </c>
      <c r="I265" s="40" t="s">
        <v>55</v>
      </c>
      <c r="J265" s="41">
        <v>120</v>
      </c>
      <c r="K265" s="58">
        <f>'[1]Приложение 6 2021 год'!K714</f>
        <v>1075.46</v>
      </c>
      <c r="L265" s="58">
        <f>'[1]Приложение 6 2021 год'!L714</f>
        <v>1075.46</v>
      </c>
    </row>
    <row r="266" spans="2:12" s="21" customFormat="1" ht="34.5" customHeight="1" x14ac:dyDescent="0.2">
      <c r="B266" s="33" t="s">
        <v>232</v>
      </c>
      <c r="C266" s="148" t="s">
        <v>215</v>
      </c>
      <c r="D266" s="149" t="s">
        <v>70</v>
      </c>
      <c r="E266" s="149" t="s">
        <v>10</v>
      </c>
      <c r="F266" s="96" t="s">
        <v>115</v>
      </c>
      <c r="G266" s="142"/>
      <c r="H266" s="40"/>
      <c r="I266" s="40"/>
      <c r="J266" s="31"/>
      <c r="K266" s="58">
        <f>K267+K268</f>
        <v>180</v>
      </c>
      <c r="L266" s="58">
        <f>L267+L268</f>
        <v>180</v>
      </c>
    </row>
    <row r="267" spans="2:12" s="21" customFormat="1" ht="34.5" customHeight="1" x14ac:dyDescent="0.2">
      <c r="B267" s="37" t="s">
        <v>87</v>
      </c>
      <c r="C267" s="63" t="s">
        <v>215</v>
      </c>
      <c r="D267" s="61" t="s">
        <v>70</v>
      </c>
      <c r="E267" s="61" t="s">
        <v>10</v>
      </c>
      <c r="F267" s="64" t="s">
        <v>115</v>
      </c>
      <c r="G267" s="142">
        <v>555</v>
      </c>
      <c r="H267" s="40" t="s">
        <v>10</v>
      </c>
      <c r="I267" s="40" t="s">
        <v>55</v>
      </c>
      <c r="J267" s="31">
        <v>120</v>
      </c>
      <c r="K267" s="58">
        <f>'[1]Приложение 6 2021 год'!K716</f>
        <v>100</v>
      </c>
      <c r="L267" s="58">
        <f>'[1]Приложение 6 2021 год'!L716</f>
        <v>100</v>
      </c>
    </row>
    <row r="268" spans="2:12" s="21" customFormat="1" ht="34.5" customHeight="1" x14ac:dyDescent="0.2">
      <c r="B268" s="37" t="s">
        <v>46</v>
      </c>
      <c r="C268" s="66" t="s">
        <v>215</v>
      </c>
      <c r="D268" s="67" t="s">
        <v>70</v>
      </c>
      <c r="E268" s="67" t="s">
        <v>10</v>
      </c>
      <c r="F268" s="68" t="s">
        <v>115</v>
      </c>
      <c r="G268" s="142">
        <v>555</v>
      </c>
      <c r="H268" s="40" t="s">
        <v>10</v>
      </c>
      <c r="I268" s="40" t="s">
        <v>55</v>
      </c>
      <c r="J268" s="31">
        <v>240</v>
      </c>
      <c r="K268" s="58">
        <f>'[1]Приложение 6 2021 год'!K717</f>
        <v>80</v>
      </c>
      <c r="L268" s="58">
        <f>'[1]Приложение 6 2021 год'!L717</f>
        <v>80</v>
      </c>
    </row>
    <row r="269" spans="2:12" s="21" customFormat="1" ht="51.75" customHeight="1" x14ac:dyDescent="0.2">
      <c r="B269" s="51" t="s">
        <v>89</v>
      </c>
      <c r="C269" s="66" t="s">
        <v>215</v>
      </c>
      <c r="D269" s="67" t="s">
        <v>70</v>
      </c>
      <c r="E269" s="67" t="s">
        <v>10</v>
      </c>
      <c r="F269" s="68" t="s">
        <v>90</v>
      </c>
      <c r="G269" s="142"/>
      <c r="H269" s="40"/>
      <c r="I269" s="40"/>
      <c r="J269" s="31"/>
      <c r="K269" s="58">
        <f>K270</f>
        <v>132.47</v>
      </c>
      <c r="L269" s="58">
        <f>L270</f>
        <v>132.47</v>
      </c>
    </row>
    <row r="270" spans="2:12" s="21" customFormat="1" ht="34.5" customHeight="1" x14ac:dyDescent="0.2">
      <c r="B270" s="82" t="s">
        <v>87</v>
      </c>
      <c r="C270" s="66" t="s">
        <v>215</v>
      </c>
      <c r="D270" s="67" t="s">
        <v>70</v>
      </c>
      <c r="E270" s="67" t="s">
        <v>10</v>
      </c>
      <c r="F270" s="68" t="s">
        <v>90</v>
      </c>
      <c r="G270" s="142">
        <v>555</v>
      </c>
      <c r="H270" s="40" t="s">
        <v>10</v>
      </c>
      <c r="I270" s="40" t="s">
        <v>55</v>
      </c>
      <c r="J270" s="31">
        <v>120</v>
      </c>
      <c r="K270" s="58">
        <f>'[1]Приложение 6 2021 год'!K719</f>
        <v>132.47</v>
      </c>
      <c r="L270" s="58">
        <f>'[1]Приложение 6 2021 год'!L719</f>
        <v>132.47</v>
      </c>
    </row>
    <row r="271" spans="2:12" s="21" customFormat="1" ht="69" customHeight="1" x14ac:dyDescent="0.2">
      <c r="B271" s="83" t="s">
        <v>233</v>
      </c>
      <c r="C271" s="150" t="s">
        <v>234</v>
      </c>
      <c r="D271" s="151" t="s">
        <v>11</v>
      </c>
      <c r="E271" s="151" t="s">
        <v>12</v>
      </c>
      <c r="F271" s="151" t="s">
        <v>13</v>
      </c>
      <c r="G271" s="84"/>
      <c r="H271" s="84"/>
      <c r="I271" s="84"/>
      <c r="J271" s="31"/>
      <c r="K271" s="27">
        <f>K272+K310</f>
        <v>97880.430000000008</v>
      </c>
      <c r="L271" s="27">
        <f>L272+L310</f>
        <v>95509.010000000009</v>
      </c>
    </row>
    <row r="272" spans="2:12" s="21" customFormat="1" ht="37.5" customHeight="1" x14ac:dyDescent="0.2">
      <c r="B272" s="55" t="s">
        <v>235</v>
      </c>
      <c r="C272" s="59" t="s">
        <v>234</v>
      </c>
      <c r="D272" s="59" t="s">
        <v>15</v>
      </c>
      <c r="E272" s="59" t="s">
        <v>12</v>
      </c>
      <c r="F272" s="50" t="s">
        <v>13</v>
      </c>
      <c r="G272" s="40"/>
      <c r="H272" s="40"/>
      <c r="I272" s="40"/>
      <c r="J272" s="36"/>
      <c r="K272" s="58">
        <f>K273+K276+K282+K286+K289+K307+K298+K279+K304+K301</f>
        <v>97429.66</v>
      </c>
      <c r="L272" s="58">
        <f>L273+L276+L282+L286+L289+L307+L298+L279+L304+L301</f>
        <v>95058.240000000005</v>
      </c>
    </row>
    <row r="273" spans="2:12" s="21" customFormat="1" ht="49.5" customHeight="1" x14ac:dyDescent="0.2">
      <c r="B273" s="42" t="s">
        <v>236</v>
      </c>
      <c r="C273" s="60" t="s">
        <v>234</v>
      </c>
      <c r="D273" s="61" t="s">
        <v>15</v>
      </c>
      <c r="E273" s="61" t="s">
        <v>10</v>
      </c>
      <c r="F273" s="54" t="s">
        <v>13</v>
      </c>
      <c r="G273" s="40"/>
      <c r="H273" s="40"/>
      <c r="I273" s="40"/>
      <c r="J273" s="36"/>
      <c r="K273" s="58">
        <f>K274</f>
        <v>86</v>
      </c>
      <c r="L273" s="58">
        <f>L274</f>
        <v>86</v>
      </c>
    </row>
    <row r="274" spans="2:12" s="21" customFormat="1" ht="21" customHeight="1" x14ac:dyDescent="0.2">
      <c r="B274" s="45" t="s">
        <v>237</v>
      </c>
      <c r="C274" s="59" t="s">
        <v>234</v>
      </c>
      <c r="D274" s="59" t="s">
        <v>15</v>
      </c>
      <c r="E274" s="59" t="s">
        <v>10</v>
      </c>
      <c r="F274" s="50" t="s">
        <v>238</v>
      </c>
      <c r="G274" s="40"/>
      <c r="H274" s="40"/>
      <c r="I274" s="40"/>
      <c r="J274" s="36"/>
      <c r="K274" s="58">
        <f>K275</f>
        <v>86</v>
      </c>
      <c r="L274" s="58">
        <f>L275</f>
        <v>86</v>
      </c>
    </row>
    <row r="275" spans="2:12" s="21" customFormat="1" ht="32.25" customHeight="1" x14ac:dyDescent="0.2">
      <c r="B275" s="42" t="s">
        <v>46</v>
      </c>
      <c r="C275" s="60" t="s">
        <v>234</v>
      </c>
      <c r="D275" s="61" t="s">
        <v>15</v>
      </c>
      <c r="E275" s="61" t="s">
        <v>10</v>
      </c>
      <c r="F275" s="54" t="s">
        <v>238</v>
      </c>
      <c r="G275" s="40" t="s">
        <v>181</v>
      </c>
      <c r="H275" s="40" t="s">
        <v>55</v>
      </c>
      <c r="I275" s="40" t="s">
        <v>137</v>
      </c>
      <c r="J275" s="36" t="s">
        <v>239</v>
      </c>
      <c r="K275" s="58">
        <f>'[1]Приложение 6 2021 год'!K417</f>
        <v>86</v>
      </c>
      <c r="L275" s="58">
        <f>'[1]Приложение 6 2021 год'!L417</f>
        <v>86</v>
      </c>
    </row>
    <row r="276" spans="2:12" s="21" customFormat="1" ht="33.75" customHeight="1" x14ac:dyDescent="0.2">
      <c r="B276" s="42" t="s">
        <v>240</v>
      </c>
      <c r="C276" s="59" t="s">
        <v>234</v>
      </c>
      <c r="D276" s="59" t="s">
        <v>15</v>
      </c>
      <c r="E276" s="59" t="s">
        <v>23</v>
      </c>
      <c r="F276" s="59" t="s">
        <v>13</v>
      </c>
      <c r="G276" s="40"/>
      <c r="H276" s="40"/>
      <c r="I276" s="41"/>
      <c r="J276" s="31"/>
      <c r="K276" s="58">
        <f>K277</f>
        <v>64.180000000000007</v>
      </c>
      <c r="L276" s="58">
        <f>L277</f>
        <v>64.180000000000007</v>
      </c>
    </row>
    <row r="277" spans="2:12" s="21" customFormat="1" ht="24.75" customHeight="1" x14ac:dyDescent="0.2">
      <c r="B277" s="45" t="s">
        <v>237</v>
      </c>
      <c r="C277" s="48" t="s">
        <v>234</v>
      </c>
      <c r="D277" s="49" t="s">
        <v>15</v>
      </c>
      <c r="E277" s="49" t="s">
        <v>23</v>
      </c>
      <c r="F277" s="49" t="s">
        <v>238</v>
      </c>
      <c r="G277" s="40"/>
      <c r="H277" s="40"/>
      <c r="I277" s="41"/>
      <c r="J277" s="31"/>
      <c r="K277" s="58">
        <f>K278</f>
        <v>64.180000000000007</v>
      </c>
      <c r="L277" s="58">
        <f>L278</f>
        <v>64.180000000000007</v>
      </c>
    </row>
    <row r="278" spans="2:12" s="21" customFormat="1" ht="35.25" customHeight="1" x14ac:dyDescent="0.2">
      <c r="B278" s="42" t="s">
        <v>46</v>
      </c>
      <c r="C278" s="48" t="s">
        <v>234</v>
      </c>
      <c r="D278" s="49" t="s">
        <v>15</v>
      </c>
      <c r="E278" s="49" t="s">
        <v>23</v>
      </c>
      <c r="F278" s="57" t="s">
        <v>238</v>
      </c>
      <c r="G278" s="40">
        <v>116</v>
      </c>
      <c r="H278" s="40" t="s">
        <v>55</v>
      </c>
      <c r="I278" s="40" t="s">
        <v>137</v>
      </c>
      <c r="J278" s="31">
        <v>240</v>
      </c>
      <c r="K278" s="58">
        <f>'[1]Приложение 6 2021 год'!K420</f>
        <v>64.180000000000007</v>
      </c>
      <c r="L278" s="58">
        <f>'[1]Приложение 6 2021 год'!L420</f>
        <v>64.180000000000007</v>
      </c>
    </row>
    <row r="279" spans="2:12" s="21" customFormat="1" ht="41.25" customHeight="1" x14ac:dyDescent="0.2">
      <c r="B279" s="42" t="s">
        <v>241</v>
      </c>
      <c r="C279" s="152" t="s">
        <v>234</v>
      </c>
      <c r="D279" s="153" t="s">
        <v>15</v>
      </c>
      <c r="E279" s="153" t="s">
        <v>31</v>
      </c>
      <c r="F279" s="154" t="s">
        <v>13</v>
      </c>
      <c r="G279" s="40"/>
      <c r="H279" s="40"/>
      <c r="I279" s="40"/>
      <c r="J279" s="31"/>
      <c r="K279" s="58">
        <f>K280</f>
        <v>2376.42</v>
      </c>
      <c r="L279" s="58">
        <f>L280</f>
        <v>5</v>
      </c>
    </row>
    <row r="280" spans="2:12" s="21" customFormat="1" ht="35.25" customHeight="1" x14ac:dyDescent="0.2">
      <c r="B280" s="42" t="s">
        <v>237</v>
      </c>
      <c r="C280" s="60" t="s">
        <v>234</v>
      </c>
      <c r="D280" s="61" t="s">
        <v>15</v>
      </c>
      <c r="E280" s="61" t="s">
        <v>31</v>
      </c>
      <c r="F280" s="62" t="s">
        <v>238</v>
      </c>
      <c r="G280" s="40"/>
      <c r="H280" s="40"/>
      <c r="I280" s="40"/>
      <c r="J280" s="31"/>
      <c r="K280" s="58">
        <f>K281</f>
        <v>2376.42</v>
      </c>
      <c r="L280" s="58">
        <f>L281</f>
        <v>5</v>
      </c>
    </row>
    <row r="281" spans="2:12" s="21" customFormat="1" ht="35.25" customHeight="1" x14ac:dyDescent="0.2">
      <c r="B281" s="42" t="s">
        <v>46</v>
      </c>
      <c r="C281" s="155" t="s">
        <v>234</v>
      </c>
      <c r="D281" s="59" t="s">
        <v>15</v>
      </c>
      <c r="E281" s="59" t="s">
        <v>31</v>
      </c>
      <c r="F281" s="146" t="s">
        <v>238</v>
      </c>
      <c r="G281" s="40" t="s">
        <v>181</v>
      </c>
      <c r="H281" s="40" t="s">
        <v>55</v>
      </c>
      <c r="I281" s="40" t="s">
        <v>137</v>
      </c>
      <c r="J281" s="31">
        <v>240</v>
      </c>
      <c r="K281" s="58">
        <f>'[1]Приложение 6 2021 год'!K423</f>
        <v>2376.42</v>
      </c>
      <c r="L281" s="58">
        <f>'[1]Приложение 6 2021 год'!L423</f>
        <v>5</v>
      </c>
    </row>
    <row r="282" spans="2:12" s="21" customFormat="1" ht="48.75" customHeight="1" x14ac:dyDescent="0.2">
      <c r="B282" s="45" t="s">
        <v>242</v>
      </c>
      <c r="C282" s="60" t="s">
        <v>234</v>
      </c>
      <c r="D282" s="61" t="s">
        <v>15</v>
      </c>
      <c r="E282" s="61" t="s">
        <v>28</v>
      </c>
      <c r="F282" s="62" t="s">
        <v>13</v>
      </c>
      <c r="G282" s="40"/>
      <c r="H282" s="40"/>
      <c r="I282" s="40"/>
      <c r="J282" s="31"/>
      <c r="K282" s="58">
        <f>K283</f>
        <v>236.37</v>
      </c>
      <c r="L282" s="58">
        <f>L283</f>
        <v>236.37</v>
      </c>
    </row>
    <row r="283" spans="2:12" s="21" customFormat="1" ht="22.5" customHeight="1" x14ac:dyDescent="0.2">
      <c r="B283" s="45" t="s">
        <v>237</v>
      </c>
      <c r="C283" s="66" t="s">
        <v>234</v>
      </c>
      <c r="D283" s="67" t="s">
        <v>15</v>
      </c>
      <c r="E283" s="67" t="s">
        <v>28</v>
      </c>
      <c r="F283" s="67" t="s">
        <v>238</v>
      </c>
      <c r="G283" s="40"/>
      <c r="H283" s="40"/>
      <c r="I283" s="40"/>
      <c r="J283" s="31"/>
      <c r="K283" s="58">
        <f>K284+K285</f>
        <v>236.37</v>
      </c>
      <c r="L283" s="58">
        <f>L284+L285</f>
        <v>236.37</v>
      </c>
    </row>
    <row r="284" spans="2:12" s="21" customFormat="1" ht="31.5" customHeight="1" x14ac:dyDescent="0.2">
      <c r="B284" s="42" t="s">
        <v>46</v>
      </c>
      <c r="C284" s="48" t="s">
        <v>234</v>
      </c>
      <c r="D284" s="49" t="s">
        <v>15</v>
      </c>
      <c r="E284" s="49" t="s">
        <v>28</v>
      </c>
      <c r="F284" s="57" t="s">
        <v>238</v>
      </c>
      <c r="G284" s="40" t="s">
        <v>181</v>
      </c>
      <c r="H284" s="40" t="s">
        <v>55</v>
      </c>
      <c r="I284" s="40" t="s">
        <v>137</v>
      </c>
      <c r="J284" s="41">
        <v>240</v>
      </c>
      <c r="K284" s="58">
        <f>'[1]Приложение 6 2021 год'!K426</f>
        <v>0</v>
      </c>
      <c r="L284" s="58">
        <f>'[1]Приложение 6 2021 год'!L426</f>
        <v>0</v>
      </c>
    </row>
    <row r="285" spans="2:12" s="21" customFormat="1" ht="18.75" customHeight="1" x14ac:dyDescent="0.2">
      <c r="B285" s="51" t="s">
        <v>243</v>
      </c>
      <c r="C285" s="48" t="s">
        <v>234</v>
      </c>
      <c r="D285" s="49" t="s">
        <v>15</v>
      </c>
      <c r="E285" s="49" t="s">
        <v>28</v>
      </c>
      <c r="F285" s="57" t="s">
        <v>238</v>
      </c>
      <c r="G285" s="40" t="s">
        <v>244</v>
      </c>
      <c r="H285" s="40" t="s">
        <v>55</v>
      </c>
      <c r="I285" s="40" t="s">
        <v>137</v>
      </c>
      <c r="J285" s="31">
        <v>540</v>
      </c>
      <c r="K285" s="58">
        <f>'[1]Приложение 6 2021 год'!K768</f>
        <v>236.37</v>
      </c>
      <c r="L285" s="58">
        <f>'[1]Приложение 6 2021 год'!L768</f>
        <v>236.37</v>
      </c>
    </row>
    <row r="286" spans="2:12" s="21" customFormat="1" ht="54.75" customHeight="1" x14ac:dyDescent="0.2">
      <c r="B286" s="42" t="s">
        <v>245</v>
      </c>
      <c r="C286" s="48" t="s">
        <v>234</v>
      </c>
      <c r="D286" s="49" t="s">
        <v>15</v>
      </c>
      <c r="E286" s="49" t="s">
        <v>137</v>
      </c>
      <c r="F286" s="49" t="s">
        <v>13</v>
      </c>
      <c r="G286" s="40"/>
      <c r="H286" s="40"/>
      <c r="I286" s="40"/>
      <c r="J286" s="31"/>
      <c r="K286" s="58">
        <f>K287</f>
        <v>0</v>
      </c>
      <c r="L286" s="58">
        <f>L287</f>
        <v>0</v>
      </c>
    </row>
    <row r="287" spans="2:12" s="21" customFormat="1" ht="20.25" customHeight="1" x14ac:dyDescent="0.2">
      <c r="B287" s="45" t="s">
        <v>237</v>
      </c>
      <c r="C287" s="48" t="s">
        <v>234</v>
      </c>
      <c r="D287" s="49" t="s">
        <v>15</v>
      </c>
      <c r="E287" s="49" t="s">
        <v>137</v>
      </c>
      <c r="F287" s="49" t="s">
        <v>238</v>
      </c>
      <c r="G287" s="40"/>
      <c r="H287" s="40"/>
      <c r="I287" s="40"/>
      <c r="J287" s="31"/>
      <c r="K287" s="58">
        <f>K288</f>
        <v>0</v>
      </c>
      <c r="L287" s="58">
        <f>L288</f>
        <v>0</v>
      </c>
    </row>
    <row r="288" spans="2:12" s="21" customFormat="1" ht="31.5" customHeight="1" x14ac:dyDescent="0.2">
      <c r="B288" s="42" t="s">
        <v>46</v>
      </c>
      <c r="C288" s="48" t="s">
        <v>234</v>
      </c>
      <c r="D288" s="49" t="s">
        <v>15</v>
      </c>
      <c r="E288" s="49" t="s">
        <v>137</v>
      </c>
      <c r="F288" s="49" t="s">
        <v>238</v>
      </c>
      <c r="G288" s="40" t="s">
        <v>181</v>
      </c>
      <c r="H288" s="40" t="s">
        <v>55</v>
      </c>
      <c r="I288" s="40" t="s">
        <v>137</v>
      </c>
      <c r="J288" s="31">
        <v>240</v>
      </c>
      <c r="K288" s="58">
        <f>'[1]Приложение 6 2021 год'!K429</f>
        <v>0</v>
      </c>
      <c r="L288" s="58">
        <f>'[1]Приложение 6 2021 год'!L429</f>
        <v>0</v>
      </c>
    </row>
    <row r="289" spans="2:12" s="21" customFormat="1" ht="35.25" customHeight="1" x14ac:dyDescent="0.2">
      <c r="B289" s="42" t="s">
        <v>246</v>
      </c>
      <c r="C289" s="48" t="s">
        <v>234</v>
      </c>
      <c r="D289" s="49" t="s">
        <v>15</v>
      </c>
      <c r="E289" s="49" t="s">
        <v>55</v>
      </c>
      <c r="F289" s="49" t="s">
        <v>13</v>
      </c>
      <c r="G289" s="40"/>
      <c r="H289" s="40"/>
      <c r="I289" s="40"/>
      <c r="J289" s="31"/>
      <c r="K289" s="58">
        <f>K290+K292+K294+K296</f>
        <v>7187.34</v>
      </c>
      <c r="L289" s="58">
        <f>L290+L292+L294+L296</f>
        <v>7187.34</v>
      </c>
    </row>
    <row r="290" spans="2:12" s="21" customFormat="1" ht="67.5" customHeight="1" x14ac:dyDescent="0.2">
      <c r="B290" s="45" t="s">
        <v>247</v>
      </c>
      <c r="C290" s="48" t="s">
        <v>234</v>
      </c>
      <c r="D290" s="49" t="s">
        <v>15</v>
      </c>
      <c r="E290" s="49" t="s">
        <v>55</v>
      </c>
      <c r="F290" s="49" t="s">
        <v>248</v>
      </c>
      <c r="G290" s="40"/>
      <c r="H290" s="40"/>
      <c r="I290" s="40"/>
      <c r="J290" s="31"/>
      <c r="K290" s="58">
        <f>K291</f>
        <v>6902.65</v>
      </c>
      <c r="L290" s="58">
        <f>L291</f>
        <v>6902.65</v>
      </c>
    </row>
    <row r="291" spans="2:12" s="21" customFormat="1" ht="29.25" customHeight="1" x14ac:dyDescent="0.2">
      <c r="B291" s="42" t="s">
        <v>46</v>
      </c>
      <c r="C291" s="48" t="s">
        <v>234</v>
      </c>
      <c r="D291" s="49" t="s">
        <v>15</v>
      </c>
      <c r="E291" s="49" t="s">
        <v>55</v>
      </c>
      <c r="F291" s="49" t="s">
        <v>248</v>
      </c>
      <c r="G291" s="40" t="s">
        <v>181</v>
      </c>
      <c r="H291" s="40" t="s">
        <v>55</v>
      </c>
      <c r="I291" s="40" t="s">
        <v>137</v>
      </c>
      <c r="J291" s="31">
        <v>240</v>
      </c>
      <c r="K291" s="58">
        <f>'[1]Приложение 6 2021 год'!K432</f>
        <v>6902.65</v>
      </c>
      <c r="L291" s="58">
        <f>'[1]Приложение 6 2021 год'!L432</f>
        <v>6902.65</v>
      </c>
    </row>
    <row r="292" spans="2:12" s="21" customFormat="1" ht="40.5" customHeight="1" x14ac:dyDescent="0.2">
      <c r="B292" s="42" t="s">
        <v>249</v>
      </c>
      <c r="C292" s="48" t="s">
        <v>234</v>
      </c>
      <c r="D292" s="49" t="s">
        <v>15</v>
      </c>
      <c r="E292" s="49" t="s">
        <v>55</v>
      </c>
      <c r="F292" s="49" t="s">
        <v>250</v>
      </c>
      <c r="G292" s="40"/>
      <c r="H292" s="40"/>
      <c r="I292" s="40"/>
      <c r="J292" s="31"/>
      <c r="K292" s="58">
        <f>K293</f>
        <v>86.17</v>
      </c>
      <c r="L292" s="58">
        <f>L293</f>
        <v>86.17</v>
      </c>
    </row>
    <row r="293" spans="2:12" s="21" customFormat="1" ht="30.75" customHeight="1" x14ac:dyDescent="0.2">
      <c r="B293" s="42" t="s">
        <v>46</v>
      </c>
      <c r="C293" s="48" t="s">
        <v>234</v>
      </c>
      <c r="D293" s="49" t="s">
        <v>15</v>
      </c>
      <c r="E293" s="49" t="s">
        <v>55</v>
      </c>
      <c r="F293" s="49" t="s">
        <v>250</v>
      </c>
      <c r="G293" s="40" t="s">
        <v>181</v>
      </c>
      <c r="H293" s="40" t="s">
        <v>55</v>
      </c>
      <c r="I293" s="40" t="s">
        <v>137</v>
      </c>
      <c r="J293" s="31">
        <v>240</v>
      </c>
      <c r="K293" s="58">
        <f>'[1]Приложение 6 2021 год'!K434</f>
        <v>86.17</v>
      </c>
      <c r="L293" s="58">
        <f>'[1]Приложение 6 2021 год'!L434</f>
        <v>86.17</v>
      </c>
    </row>
    <row r="294" spans="2:12" s="21" customFormat="1" ht="80.25" customHeight="1" x14ac:dyDescent="0.2">
      <c r="B294" s="42" t="s">
        <v>251</v>
      </c>
      <c r="C294" s="48" t="s">
        <v>234</v>
      </c>
      <c r="D294" s="49" t="s">
        <v>15</v>
      </c>
      <c r="E294" s="49" t="s">
        <v>55</v>
      </c>
      <c r="F294" s="49" t="s">
        <v>252</v>
      </c>
      <c r="G294" s="40"/>
      <c r="H294" s="40"/>
      <c r="I294" s="40"/>
      <c r="J294" s="31"/>
      <c r="K294" s="58">
        <f>K295</f>
        <v>5</v>
      </c>
      <c r="L294" s="58">
        <f>L295</f>
        <v>5</v>
      </c>
    </row>
    <row r="295" spans="2:12" s="21" customFormat="1" ht="29.25" customHeight="1" x14ac:dyDescent="0.2">
      <c r="B295" s="42" t="s">
        <v>46</v>
      </c>
      <c r="C295" s="48" t="s">
        <v>234</v>
      </c>
      <c r="D295" s="49" t="s">
        <v>15</v>
      </c>
      <c r="E295" s="49" t="s">
        <v>55</v>
      </c>
      <c r="F295" s="49" t="s">
        <v>252</v>
      </c>
      <c r="G295" s="40" t="s">
        <v>181</v>
      </c>
      <c r="H295" s="40" t="s">
        <v>137</v>
      </c>
      <c r="I295" s="40" t="s">
        <v>23</v>
      </c>
      <c r="J295" s="31">
        <v>240</v>
      </c>
      <c r="K295" s="58">
        <f>'[1]Приложение 6 2021 год'!K382</f>
        <v>5</v>
      </c>
      <c r="L295" s="58">
        <f>'[1]Приложение 6 2021 год'!L382</f>
        <v>5</v>
      </c>
    </row>
    <row r="296" spans="2:12" s="21" customFormat="1" ht="79.5" customHeight="1" x14ac:dyDescent="0.2">
      <c r="B296" s="51" t="s">
        <v>253</v>
      </c>
      <c r="C296" s="48" t="s">
        <v>234</v>
      </c>
      <c r="D296" s="49" t="s">
        <v>15</v>
      </c>
      <c r="E296" s="49" t="s">
        <v>55</v>
      </c>
      <c r="F296" s="49" t="s">
        <v>254</v>
      </c>
      <c r="G296" s="40"/>
      <c r="H296" s="40"/>
      <c r="I296" s="40"/>
      <c r="J296" s="31"/>
      <c r="K296" s="58">
        <f>K297</f>
        <v>193.52</v>
      </c>
      <c r="L296" s="58">
        <f>L297</f>
        <v>193.52</v>
      </c>
    </row>
    <row r="297" spans="2:12" s="21" customFormat="1" ht="29.25" customHeight="1" x14ac:dyDescent="0.2">
      <c r="B297" s="42" t="s">
        <v>46</v>
      </c>
      <c r="C297" s="48" t="s">
        <v>234</v>
      </c>
      <c r="D297" s="49" t="s">
        <v>15</v>
      </c>
      <c r="E297" s="49" t="s">
        <v>55</v>
      </c>
      <c r="F297" s="49" t="s">
        <v>254</v>
      </c>
      <c r="G297" s="40" t="s">
        <v>181</v>
      </c>
      <c r="H297" s="40" t="s">
        <v>137</v>
      </c>
      <c r="I297" s="40" t="s">
        <v>23</v>
      </c>
      <c r="J297" s="31">
        <v>240</v>
      </c>
      <c r="K297" s="58">
        <f>'[1]Приложение 6 2021 год'!K384</f>
        <v>193.52</v>
      </c>
      <c r="L297" s="58">
        <f>'[1]Приложение 6 2021 год'!L384</f>
        <v>193.52</v>
      </c>
    </row>
    <row r="298" spans="2:12" s="21" customFormat="1" ht="29.25" customHeight="1" x14ac:dyDescent="0.2">
      <c r="B298" s="42" t="s">
        <v>255</v>
      </c>
      <c r="C298" s="48" t="s">
        <v>234</v>
      </c>
      <c r="D298" s="49" t="s">
        <v>15</v>
      </c>
      <c r="E298" s="49" t="s">
        <v>20</v>
      </c>
      <c r="F298" s="49" t="s">
        <v>13</v>
      </c>
      <c r="G298" s="40"/>
      <c r="H298" s="40"/>
      <c r="I298" s="40"/>
      <c r="J298" s="31"/>
      <c r="K298" s="58">
        <f>K299</f>
        <v>10.5</v>
      </c>
      <c r="L298" s="58">
        <f>L299</f>
        <v>10.5</v>
      </c>
    </row>
    <row r="299" spans="2:12" s="21" customFormat="1" ht="29.25" customHeight="1" x14ac:dyDescent="0.2">
      <c r="B299" s="45" t="s">
        <v>237</v>
      </c>
      <c r="C299" s="48" t="s">
        <v>234</v>
      </c>
      <c r="D299" s="49" t="s">
        <v>15</v>
      </c>
      <c r="E299" s="49" t="s">
        <v>20</v>
      </c>
      <c r="F299" s="49" t="s">
        <v>238</v>
      </c>
      <c r="G299" s="40"/>
      <c r="H299" s="40"/>
      <c r="I299" s="40"/>
      <c r="J299" s="31"/>
      <c r="K299" s="58">
        <f>K300</f>
        <v>10.5</v>
      </c>
      <c r="L299" s="58">
        <f>L300</f>
        <v>10.5</v>
      </c>
    </row>
    <row r="300" spans="2:12" s="21" customFormat="1" ht="29.25" customHeight="1" x14ac:dyDescent="0.2">
      <c r="B300" s="42" t="s">
        <v>46</v>
      </c>
      <c r="C300" s="48" t="s">
        <v>234</v>
      </c>
      <c r="D300" s="49" t="s">
        <v>15</v>
      </c>
      <c r="E300" s="49" t="s">
        <v>20</v>
      </c>
      <c r="F300" s="49" t="s">
        <v>238</v>
      </c>
      <c r="G300" s="40" t="s">
        <v>181</v>
      </c>
      <c r="H300" s="40" t="s">
        <v>55</v>
      </c>
      <c r="I300" s="40" t="s">
        <v>137</v>
      </c>
      <c r="J300" s="31">
        <v>240</v>
      </c>
      <c r="K300" s="58">
        <f>'[1]Приложение 6 2021 год'!K437</f>
        <v>10.5</v>
      </c>
      <c r="L300" s="58">
        <f>'[1]Приложение 6 2021 год'!L437</f>
        <v>10.5</v>
      </c>
    </row>
    <row r="301" spans="2:12" s="21" customFormat="1" ht="29.25" customHeight="1" x14ac:dyDescent="0.2">
      <c r="B301" s="42" t="s">
        <v>256</v>
      </c>
      <c r="C301" s="48" t="s">
        <v>234</v>
      </c>
      <c r="D301" s="49" t="s">
        <v>15</v>
      </c>
      <c r="E301" s="49" t="s">
        <v>39</v>
      </c>
      <c r="F301" s="49" t="s">
        <v>13</v>
      </c>
      <c r="G301" s="40"/>
      <c r="H301" s="40"/>
      <c r="I301" s="40"/>
      <c r="J301" s="31"/>
      <c r="K301" s="58">
        <f>K302</f>
        <v>271</v>
      </c>
      <c r="L301" s="58">
        <f>L302</f>
        <v>271</v>
      </c>
    </row>
    <row r="302" spans="2:12" s="21" customFormat="1" ht="29.25" customHeight="1" x14ac:dyDescent="0.2">
      <c r="B302" s="45" t="s">
        <v>237</v>
      </c>
      <c r="C302" s="48" t="s">
        <v>234</v>
      </c>
      <c r="D302" s="49" t="s">
        <v>15</v>
      </c>
      <c r="E302" s="49" t="s">
        <v>39</v>
      </c>
      <c r="F302" s="49" t="s">
        <v>238</v>
      </c>
      <c r="G302" s="40"/>
      <c r="H302" s="40"/>
      <c r="I302" s="40"/>
      <c r="J302" s="31"/>
      <c r="K302" s="58">
        <f>K303</f>
        <v>271</v>
      </c>
      <c r="L302" s="58">
        <f>L303</f>
        <v>271</v>
      </c>
    </row>
    <row r="303" spans="2:12" s="21" customFormat="1" ht="29.25" customHeight="1" x14ac:dyDescent="0.2">
      <c r="B303" s="42" t="s">
        <v>46</v>
      </c>
      <c r="C303" s="48" t="s">
        <v>234</v>
      </c>
      <c r="D303" s="49" t="s">
        <v>15</v>
      </c>
      <c r="E303" s="49" t="s">
        <v>39</v>
      </c>
      <c r="F303" s="49" t="s">
        <v>238</v>
      </c>
      <c r="G303" s="40" t="s">
        <v>181</v>
      </c>
      <c r="H303" s="40" t="s">
        <v>55</v>
      </c>
      <c r="I303" s="40" t="s">
        <v>137</v>
      </c>
      <c r="J303" s="31">
        <v>240</v>
      </c>
      <c r="K303" s="58">
        <f>'[1]Приложение 6 2021 год'!K440</f>
        <v>271</v>
      </c>
      <c r="L303" s="58">
        <f>'[1]Приложение 6 2021 год'!L440</f>
        <v>271</v>
      </c>
    </row>
    <row r="304" spans="2:12" s="21" customFormat="1" ht="29.25" customHeight="1" x14ac:dyDescent="0.2">
      <c r="B304" s="37" t="s">
        <v>257</v>
      </c>
      <c r="C304" s="156" t="s">
        <v>234</v>
      </c>
      <c r="D304" s="153" t="s">
        <v>15</v>
      </c>
      <c r="E304" s="153" t="s">
        <v>47</v>
      </c>
      <c r="F304" s="154" t="s">
        <v>13</v>
      </c>
      <c r="G304" s="40"/>
      <c r="H304" s="40"/>
      <c r="I304" s="40"/>
      <c r="J304" s="31"/>
      <c r="K304" s="58">
        <v>1100</v>
      </c>
      <c r="L304" s="58">
        <v>1100</v>
      </c>
    </row>
    <row r="305" spans="2:12" s="21" customFormat="1" ht="29.25" customHeight="1" x14ac:dyDescent="0.2">
      <c r="B305" s="37" t="s">
        <v>237</v>
      </c>
      <c r="C305" s="63" t="s">
        <v>234</v>
      </c>
      <c r="D305" s="61" t="s">
        <v>15</v>
      </c>
      <c r="E305" s="61" t="s">
        <v>47</v>
      </c>
      <c r="F305" s="62" t="s">
        <v>238</v>
      </c>
      <c r="G305" s="40"/>
      <c r="H305" s="40"/>
      <c r="I305" s="40"/>
      <c r="J305" s="31"/>
      <c r="K305" s="58">
        <v>1100</v>
      </c>
      <c r="L305" s="58">
        <v>1100</v>
      </c>
    </row>
    <row r="306" spans="2:12" s="21" customFormat="1" ht="29.25" customHeight="1" x14ac:dyDescent="0.2">
      <c r="B306" s="37" t="s">
        <v>46</v>
      </c>
      <c r="C306" s="157" t="s">
        <v>234</v>
      </c>
      <c r="D306" s="158" t="s">
        <v>15</v>
      </c>
      <c r="E306" s="158" t="s">
        <v>47</v>
      </c>
      <c r="F306" s="159" t="s">
        <v>238</v>
      </c>
      <c r="G306" s="40" t="s">
        <v>181</v>
      </c>
      <c r="H306" s="40" t="s">
        <v>55</v>
      </c>
      <c r="I306" s="40" t="s">
        <v>137</v>
      </c>
      <c r="J306" s="31">
        <v>240</v>
      </c>
      <c r="K306" s="58">
        <v>1100</v>
      </c>
      <c r="L306" s="58">
        <v>1100</v>
      </c>
    </row>
    <row r="307" spans="2:12" s="21" customFormat="1" ht="44.25" customHeight="1" x14ac:dyDescent="0.2">
      <c r="B307" s="37" t="s">
        <v>258</v>
      </c>
      <c r="C307" s="80" t="s">
        <v>234</v>
      </c>
      <c r="D307" s="53" t="s">
        <v>15</v>
      </c>
      <c r="E307" s="53" t="s">
        <v>259</v>
      </c>
      <c r="F307" s="81" t="s">
        <v>13</v>
      </c>
      <c r="G307" s="40"/>
      <c r="H307" s="40"/>
      <c r="I307" s="40"/>
      <c r="J307" s="31"/>
      <c r="K307" s="58">
        <f>K308</f>
        <v>86097.85</v>
      </c>
      <c r="L307" s="58">
        <f>L308</f>
        <v>86097.85</v>
      </c>
    </row>
    <row r="308" spans="2:12" s="21" customFormat="1" ht="71.25" customHeight="1" x14ac:dyDescent="0.2">
      <c r="B308" s="37" t="s">
        <v>260</v>
      </c>
      <c r="C308" s="94" t="s">
        <v>234</v>
      </c>
      <c r="D308" s="50" t="s">
        <v>15</v>
      </c>
      <c r="E308" s="53" t="s">
        <v>259</v>
      </c>
      <c r="F308" s="50" t="s">
        <v>261</v>
      </c>
      <c r="G308" s="40"/>
      <c r="H308" s="40"/>
      <c r="I308" s="40"/>
      <c r="J308" s="31"/>
      <c r="K308" s="58">
        <f>K309</f>
        <v>86097.85</v>
      </c>
      <c r="L308" s="58">
        <f>L309</f>
        <v>86097.85</v>
      </c>
    </row>
    <row r="309" spans="2:12" s="21" customFormat="1" ht="19.5" customHeight="1" x14ac:dyDescent="0.2">
      <c r="B309" s="37" t="s">
        <v>262</v>
      </c>
      <c r="C309" s="80" t="s">
        <v>234</v>
      </c>
      <c r="D309" s="53" t="s">
        <v>15</v>
      </c>
      <c r="E309" s="53" t="s">
        <v>259</v>
      </c>
      <c r="F309" s="81" t="s">
        <v>261</v>
      </c>
      <c r="G309" s="40" t="s">
        <v>181</v>
      </c>
      <c r="H309" s="40" t="s">
        <v>137</v>
      </c>
      <c r="I309" s="40" t="s">
        <v>23</v>
      </c>
      <c r="J309" s="31">
        <v>410</v>
      </c>
      <c r="K309" s="58">
        <f>'[1]Приложение 6 2021 год'!K379</f>
        <v>86097.85</v>
      </c>
      <c r="L309" s="58">
        <f>'[1]Приложение 6 2021 год'!L379</f>
        <v>86097.85</v>
      </c>
    </row>
    <row r="310" spans="2:12" s="21" customFormat="1" ht="54" customHeight="1" x14ac:dyDescent="0.2">
      <c r="B310" s="86" t="s">
        <v>263</v>
      </c>
      <c r="C310" s="48" t="s">
        <v>234</v>
      </c>
      <c r="D310" s="49" t="s">
        <v>43</v>
      </c>
      <c r="E310" s="49" t="s">
        <v>12</v>
      </c>
      <c r="F310" s="49" t="s">
        <v>13</v>
      </c>
      <c r="G310" s="40"/>
      <c r="H310" s="40"/>
      <c r="I310" s="40"/>
      <c r="J310" s="31"/>
      <c r="K310" s="58">
        <f>K311+K315</f>
        <v>450.77</v>
      </c>
      <c r="L310" s="58">
        <f>L311+L315</f>
        <v>450.77</v>
      </c>
    </row>
    <row r="311" spans="2:12" s="21" customFormat="1" ht="45.75" customHeight="1" x14ac:dyDescent="0.2">
      <c r="B311" s="45" t="s">
        <v>264</v>
      </c>
      <c r="C311" s="48" t="s">
        <v>234</v>
      </c>
      <c r="D311" s="49" t="s">
        <v>43</v>
      </c>
      <c r="E311" s="49" t="s">
        <v>31</v>
      </c>
      <c r="F311" s="49" t="s">
        <v>13</v>
      </c>
      <c r="G311" s="40"/>
      <c r="H311" s="40"/>
      <c r="I311" s="40"/>
      <c r="J311" s="36"/>
      <c r="K311" s="58">
        <f>K312</f>
        <v>119.89999999999999</v>
      </c>
      <c r="L311" s="58">
        <f>L312</f>
        <v>119.89999999999999</v>
      </c>
    </row>
    <row r="312" spans="2:12" s="21" customFormat="1" ht="76.5" customHeight="1" x14ac:dyDescent="0.2">
      <c r="B312" s="42" t="s">
        <v>265</v>
      </c>
      <c r="C312" s="48" t="s">
        <v>234</v>
      </c>
      <c r="D312" s="49" t="s">
        <v>43</v>
      </c>
      <c r="E312" s="49" t="s">
        <v>31</v>
      </c>
      <c r="F312" s="39" t="s">
        <v>266</v>
      </c>
      <c r="G312" s="160"/>
      <c r="H312" s="40"/>
      <c r="I312" s="40"/>
      <c r="J312" s="36"/>
      <c r="K312" s="58">
        <f>K313+K314</f>
        <v>119.89999999999999</v>
      </c>
      <c r="L312" s="58">
        <f>L313+L314</f>
        <v>119.89999999999999</v>
      </c>
    </row>
    <row r="313" spans="2:12" s="21" customFormat="1" ht="34.5" customHeight="1" x14ac:dyDescent="0.2">
      <c r="B313" s="42" t="s">
        <v>87</v>
      </c>
      <c r="C313" s="148" t="s">
        <v>234</v>
      </c>
      <c r="D313" s="149" t="s">
        <v>43</v>
      </c>
      <c r="E313" s="149" t="s">
        <v>31</v>
      </c>
      <c r="F313" s="39" t="s">
        <v>266</v>
      </c>
      <c r="G313" s="97" t="s">
        <v>181</v>
      </c>
      <c r="H313" s="57" t="s">
        <v>55</v>
      </c>
      <c r="I313" s="40" t="s">
        <v>137</v>
      </c>
      <c r="J313" s="36" t="s">
        <v>267</v>
      </c>
      <c r="K313" s="58">
        <f>'[1]Приложение 6 2021 год'!K447</f>
        <v>111.1</v>
      </c>
      <c r="L313" s="58">
        <f>'[1]Приложение 6 2021 год'!L447</f>
        <v>111.1</v>
      </c>
    </row>
    <row r="314" spans="2:12" s="21" customFormat="1" ht="37.5" customHeight="1" x14ac:dyDescent="0.2">
      <c r="B314" s="42" t="s">
        <v>46</v>
      </c>
      <c r="C314" s="60" t="s">
        <v>234</v>
      </c>
      <c r="D314" s="61" t="s">
        <v>43</v>
      </c>
      <c r="E314" s="61" t="s">
        <v>31</v>
      </c>
      <c r="F314" s="39" t="s">
        <v>266</v>
      </c>
      <c r="G314" s="36" t="s">
        <v>181</v>
      </c>
      <c r="H314" s="40" t="s">
        <v>55</v>
      </c>
      <c r="I314" s="40" t="s">
        <v>137</v>
      </c>
      <c r="J314" s="36" t="s">
        <v>239</v>
      </c>
      <c r="K314" s="58">
        <f>'[1]Приложение 6 2021 год'!K448</f>
        <v>8.8000000000000007</v>
      </c>
      <c r="L314" s="58">
        <f>'[1]Приложение 6 2021 год'!L448</f>
        <v>8.8000000000000007</v>
      </c>
    </row>
    <row r="315" spans="2:12" s="21" customFormat="1" ht="63.75" customHeight="1" x14ac:dyDescent="0.2">
      <c r="B315" s="45" t="s">
        <v>268</v>
      </c>
      <c r="C315" s="48" t="s">
        <v>234</v>
      </c>
      <c r="D315" s="49" t="s">
        <v>43</v>
      </c>
      <c r="E315" s="49" t="s">
        <v>28</v>
      </c>
      <c r="F315" s="49" t="s">
        <v>13</v>
      </c>
      <c r="G315" s="36"/>
      <c r="H315" s="40"/>
      <c r="I315" s="40"/>
      <c r="J315" s="36"/>
      <c r="K315" s="58">
        <f>K316</f>
        <v>330.87</v>
      </c>
      <c r="L315" s="58">
        <f>L316</f>
        <v>330.87</v>
      </c>
    </row>
    <row r="316" spans="2:12" s="21" customFormat="1" ht="69" customHeight="1" x14ac:dyDescent="0.2">
      <c r="B316" s="37" t="s">
        <v>269</v>
      </c>
      <c r="C316" s="48" t="s">
        <v>234</v>
      </c>
      <c r="D316" s="49" t="s">
        <v>43</v>
      </c>
      <c r="E316" s="49" t="s">
        <v>28</v>
      </c>
      <c r="F316" s="39" t="s">
        <v>270</v>
      </c>
      <c r="G316" s="36"/>
      <c r="H316" s="40"/>
      <c r="I316" s="40"/>
      <c r="J316" s="36"/>
      <c r="K316" s="58">
        <f>K317</f>
        <v>330.87</v>
      </c>
      <c r="L316" s="58">
        <f>L317</f>
        <v>330.87</v>
      </c>
    </row>
    <row r="317" spans="2:12" s="21" customFormat="1" ht="37.5" customHeight="1" x14ac:dyDescent="0.2">
      <c r="B317" s="42" t="s">
        <v>46</v>
      </c>
      <c r="C317" s="48" t="s">
        <v>234</v>
      </c>
      <c r="D317" s="49" t="s">
        <v>43</v>
      </c>
      <c r="E317" s="49" t="s">
        <v>28</v>
      </c>
      <c r="F317" s="39" t="s">
        <v>270</v>
      </c>
      <c r="G317" s="36" t="s">
        <v>181</v>
      </c>
      <c r="H317" s="40" t="s">
        <v>47</v>
      </c>
      <c r="I317" s="40" t="s">
        <v>20</v>
      </c>
      <c r="J317" s="36" t="s">
        <v>239</v>
      </c>
      <c r="K317" s="58">
        <f>'[1]Приложение 6 2021 год'!K460</f>
        <v>330.87</v>
      </c>
      <c r="L317" s="58">
        <f>'[1]Приложение 6 2021 год'!L460</f>
        <v>330.87</v>
      </c>
    </row>
    <row r="318" spans="2:12" s="21" customFormat="1" ht="42.75" customHeight="1" x14ac:dyDescent="0.2">
      <c r="B318" s="161" t="s">
        <v>271</v>
      </c>
      <c r="C318" s="48" t="s">
        <v>272</v>
      </c>
      <c r="D318" s="115" t="s">
        <v>11</v>
      </c>
      <c r="E318" s="115" t="s">
        <v>12</v>
      </c>
      <c r="F318" s="116" t="s">
        <v>13</v>
      </c>
      <c r="G318" s="40"/>
      <c r="H318" s="40"/>
      <c r="I318" s="40"/>
      <c r="J318" s="31"/>
      <c r="K318" s="27">
        <f>K319+K338+K353</f>
        <v>14674.810000000001</v>
      </c>
      <c r="L318" s="27">
        <f>L319+L338+L353</f>
        <v>14648.27</v>
      </c>
    </row>
    <row r="319" spans="2:12" s="21" customFormat="1" ht="58.5" customHeight="1" x14ac:dyDescent="0.2">
      <c r="B319" s="86" t="s">
        <v>273</v>
      </c>
      <c r="C319" s="48" t="s">
        <v>272</v>
      </c>
      <c r="D319" s="49" t="s">
        <v>15</v>
      </c>
      <c r="E319" s="49" t="s">
        <v>12</v>
      </c>
      <c r="F319" s="57" t="s">
        <v>13</v>
      </c>
      <c r="G319" s="40"/>
      <c r="H319" s="40"/>
      <c r="I319" s="40"/>
      <c r="J319" s="31"/>
      <c r="K319" s="32">
        <f>K320+K325+K328+K331+K335</f>
        <v>3677.29</v>
      </c>
      <c r="L319" s="32">
        <f>L320+L325+L328+L331+L335</f>
        <v>3677.29</v>
      </c>
    </row>
    <row r="320" spans="2:12" s="21" customFormat="1" ht="38.25" x14ac:dyDescent="0.2">
      <c r="B320" s="45" t="s">
        <v>274</v>
      </c>
      <c r="C320" s="48" t="s">
        <v>272</v>
      </c>
      <c r="D320" s="59" t="s">
        <v>15</v>
      </c>
      <c r="E320" s="59" t="s">
        <v>10</v>
      </c>
      <c r="F320" s="59" t="s">
        <v>13</v>
      </c>
      <c r="G320" s="40"/>
      <c r="H320" s="40"/>
      <c r="I320" s="40"/>
      <c r="J320" s="31"/>
      <c r="K320" s="32">
        <f>K321+K323</f>
        <v>2551.83</v>
      </c>
      <c r="L320" s="32">
        <f>L321+L323</f>
        <v>2551.83</v>
      </c>
    </row>
    <row r="321" spans="2:12" s="21" customFormat="1" ht="76.5" x14ac:dyDescent="0.2">
      <c r="B321" s="45" t="s">
        <v>275</v>
      </c>
      <c r="C321" s="48" t="s">
        <v>272</v>
      </c>
      <c r="D321" s="49" t="s">
        <v>15</v>
      </c>
      <c r="E321" s="49" t="s">
        <v>10</v>
      </c>
      <c r="F321" s="57" t="s">
        <v>276</v>
      </c>
      <c r="G321" s="40"/>
      <c r="H321" s="40"/>
      <c r="I321" s="40"/>
      <c r="J321" s="31"/>
      <c r="K321" s="32">
        <f>K322</f>
        <v>168.5</v>
      </c>
      <c r="L321" s="32">
        <f>L322</f>
        <v>168.5</v>
      </c>
    </row>
    <row r="322" spans="2:12" s="21" customFormat="1" ht="25.5" x14ac:dyDescent="0.2">
      <c r="B322" s="42" t="s">
        <v>46</v>
      </c>
      <c r="C322" s="48" t="s">
        <v>272</v>
      </c>
      <c r="D322" s="59" t="s">
        <v>15</v>
      </c>
      <c r="E322" s="59" t="s">
        <v>10</v>
      </c>
      <c r="F322" s="59" t="s">
        <v>276</v>
      </c>
      <c r="G322" s="40" t="s">
        <v>277</v>
      </c>
      <c r="H322" s="40" t="s">
        <v>10</v>
      </c>
      <c r="I322" s="40" t="s">
        <v>205</v>
      </c>
      <c r="J322" s="36" t="s">
        <v>239</v>
      </c>
      <c r="K322" s="32">
        <f>'[1]Приложение 6 2021 год'!K497</f>
        <v>168.5</v>
      </c>
      <c r="L322" s="32">
        <f>'[1]Приложение 6 2021 год'!L497</f>
        <v>168.5</v>
      </c>
    </row>
    <row r="323" spans="2:12" s="21" customFormat="1" ht="36" customHeight="1" x14ac:dyDescent="0.2">
      <c r="B323" s="162" t="s">
        <v>278</v>
      </c>
      <c r="C323" s="48" t="s">
        <v>272</v>
      </c>
      <c r="D323" s="49" t="s">
        <v>15</v>
      </c>
      <c r="E323" s="49" t="s">
        <v>10</v>
      </c>
      <c r="F323" s="62" t="s">
        <v>279</v>
      </c>
      <c r="G323" s="40"/>
      <c r="H323" s="40"/>
      <c r="I323" s="40"/>
      <c r="J323" s="36"/>
      <c r="K323" s="32">
        <f>K324</f>
        <v>2383.33</v>
      </c>
      <c r="L323" s="32">
        <f>L324</f>
        <v>2383.33</v>
      </c>
    </row>
    <row r="324" spans="2:12" s="21" customFormat="1" ht="25.5" x14ac:dyDescent="0.2">
      <c r="B324" s="42" t="s">
        <v>46</v>
      </c>
      <c r="C324" s="48" t="s">
        <v>272</v>
      </c>
      <c r="D324" s="59" t="s">
        <v>15</v>
      </c>
      <c r="E324" s="59" t="s">
        <v>10</v>
      </c>
      <c r="F324" s="59" t="s">
        <v>279</v>
      </c>
      <c r="G324" s="40" t="s">
        <v>277</v>
      </c>
      <c r="H324" s="40" t="s">
        <v>10</v>
      </c>
      <c r="I324" s="40" t="s">
        <v>205</v>
      </c>
      <c r="J324" s="36" t="s">
        <v>239</v>
      </c>
      <c r="K324" s="32">
        <f>'[1]Приложение 6 2021 год'!K499</f>
        <v>2383.33</v>
      </c>
      <c r="L324" s="32">
        <f>'[1]Приложение 6 2021 год'!L499</f>
        <v>2383.33</v>
      </c>
    </row>
    <row r="325" spans="2:12" s="21" customFormat="1" ht="36" customHeight="1" x14ac:dyDescent="0.2">
      <c r="B325" s="163" t="s">
        <v>280</v>
      </c>
      <c r="C325" s="48" t="s">
        <v>272</v>
      </c>
      <c r="D325" s="49" t="s">
        <v>15</v>
      </c>
      <c r="E325" s="49" t="s">
        <v>23</v>
      </c>
      <c r="F325" s="57" t="s">
        <v>13</v>
      </c>
      <c r="G325" s="40"/>
      <c r="H325" s="40"/>
      <c r="I325" s="40"/>
      <c r="J325" s="36"/>
      <c r="K325" s="32">
        <f>K326</f>
        <v>23</v>
      </c>
      <c r="L325" s="32">
        <f>L326</f>
        <v>23</v>
      </c>
    </row>
    <row r="326" spans="2:12" s="21" customFormat="1" ht="25.5" x14ac:dyDescent="0.2">
      <c r="B326" s="79" t="s">
        <v>281</v>
      </c>
      <c r="C326" s="48" t="s">
        <v>272</v>
      </c>
      <c r="D326" s="49" t="s">
        <v>15</v>
      </c>
      <c r="E326" s="49" t="s">
        <v>23</v>
      </c>
      <c r="F326" s="57" t="s">
        <v>282</v>
      </c>
      <c r="G326" s="40"/>
      <c r="H326" s="40"/>
      <c r="I326" s="40"/>
      <c r="J326" s="36"/>
      <c r="K326" s="32">
        <f>K327</f>
        <v>23</v>
      </c>
      <c r="L326" s="32">
        <f>L327</f>
        <v>23</v>
      </c>
    </row>
    <row r="327" spans="2:12" s="21" customFormat="1" ht="25.5" x14ac:dyDescent="0.2">
      <c r="B327" s="164" t="s">
        <v>46</v>
      </c>
      <c r="C327" s="48" t="s">
        <v>272</v>
      </c>
      <c r="D327" s="59" t="s">
        <v>15</v>
      </c>
      <c r="E327" s="59" t="s">
        <v>23</v>
      </c>
      <c r="F327" s="59" t="s">
        <v>282</v>
      </c>
      <c r="G327" s="40" t="s">
        <v>277</v>
      </c>
      <c r="H327" s="40" t="s">
        <v>10</v>
      </c>
      <c r="I327" s="40" t="s">
        <v>205</v>
      </c>
      <c r="J327" s="36" t="s">
        <v>239</v>
      </c>
      <c r="K327" s="32">
        <f>'[1]Приложение 6 2021 год'!K502</f>
        <v>23</v>
      </c>
      <c r="L327" s="32">
        <f>'[1]Приложение 6 2021 год'!L502</f>
        <v>23</v>
      </c>
    </row>
    <row r="328" spans="2:12" s="21" customFormat="1" ht="54.75" customHeight="1" x14ac:dyDescent="0.2">
      <c r="B328" s="79" t="s">
        <v>283</v>
      </c>
      <c r="C328" s="48" t="s">
        <v>272</v>
      </c>
      <c r="D328" s="49" t="s">
        <v>15</v>
      </c>
      <c r="E328" s="49" t="s">
        <v>28</v>
      </c>
      <c r="F328" s="57" t="s">
        <v>13</v>
      </c>
      <c r="G328" s="57"/>
      <c r="H328" s="40"/>
      <c r="I328" s="40"/>
      <c r="J328" s="36"/>
      <c r="K328" s="32">
        <f>K329</f>
        <v>93.27</v>
      </c>
      <c r="L328" s="32">
        <f>L329</f>
        <v>93.27</v>
      </c>
    </row>
    <row r="329" spans="2:12" s="21" customFormat="1" ht="38.25" x14ac:dyDescent="0.2">
      <c r="B329" s="163" t="s">
        <v>284</v>
      </c>
      <c r="C329" s="48" t="s">
        <v>272</v>
      </c>
      <c r="D329" s="49" t="s">
        <v>15</v>
      </c>
      <c r="E329" s="49" t="s">
        <v>28</v>
      </c>
      <c r="F329" s="57" t="s">
        <v>282</v>
      </c>
      <c r="G329" s="40"/>
      <c r="H329" s="40"/>
      <c r="I329" s="40"/>
      <c r="J329" s="36"/>
      <c r="K329" s="32">
        <f>K330</f>
        <v>93.27</v>
      </c>
      <c r="L329" s="32">
        <f>L330</f>
        <v>93.27</v>
      </c>
    </row>
    <row r="330" spans="2:12" s="21" customFormat="1" ht="25.5" x14ac:dyDescent="0.2">
      <c r="B330" s="42" t="s">
        <v>46</v>
      </c>
      <c r="C330" s="48" t="s">
        <v>272</v>
      </c>
      <c r="D330" s="59" t="s">
        <v>15</v>
      </c>
      <c r="E330" s="59" t="s">
        <v>28</v>
      </c>
      <c r="F330" s="59" t="s">
        <v>282</v>
      </c>
      <c r="G330" s="40" t="s">
        <v>277</v>
      </c>
      <c r="H330" s="40" t="s">
        <v>10</v>
      </c>
      <c r="I330" s="40" t="s">
        <v>205</v>
      </c>
      <c r="J330" s="31">
        <v>240</v>
      </c>
      <c r="K330" s="32">
        <f>'[1]Приложение 6 2021 год'!K505</f>
        <v>93.27</v>
      </c>
      <c r="L330" s="32">
        <f>'[1]Приложение 6 2021 год'!L505</f>
        <v>93.27</v>
      </c>
    </row>
    <row r="331" spans="2:12" s="21" customFormat="1" ht="76.5" x14ac:dyDescent="0.2">
      <c r="B331" s="42" t="s">
        <v>285</v>
      </c>
      <c r="C331" s="48" t="s">
        <v>272</v>
      </c>
      <c r="D331" s="61" t="s">
        <v>15</v>
      </c>
      <c r="E331" s="61" t="s">
        <v>137</v>
      </c>
      <c r="F331" s="62" t="s">
        <v>13</v>
      </c>
      <c r="G331" s="40"/>
      <c r="H331" s="40"/>
      <c r="I331" s="40"/>
      <c r="J331" s="31"/>
      <c r="K331" s="32">
        <f>K332</f>
        <v>1009.19</v>
      </c>
      <c r="L331" s="32">
        <f>L332</f>
        <v>1009.19</v>
      </c>
    </row>
    <row r="332" spans="2:12" s="21" customFormat="1" ht="72" customHeight="1" x14ac:dyDescent="0.2">
      <c r="B332" s="42" t="s">
        <v>286</v>
      </c>
      <c r="C332" s="48" t="s">
        <v>272</v>
      </c>
      <c r="D332" s="61" t="s">
        <v>15</v>
      </c>
      <c r="E332" s="61" t="s">
        <v>137</v>
      </c>
      <c r="F332" s="62" t="s">
        <v>282</v>
      </c>
      <c r="G332" s="40"/>
      <c r="H332" s="40"/>
      <c r="I332" s="40"/>
      <c r="J332" s="31"/>
      <c r="K332" s="32">
        <f>K333+K334</f>
        <v>1009.19</v>
      </c>
      <c r="L332" s="32">
        <f>L333+L334</f>
        <v>1009.19</v>
      </c>
    </row>
    <row r="333" spans="2:12" s="21" customFormat="1" ht="25.5" x14ac:dyDescent="0.2">
      <c r="B333" s="42" t="s">
        <v>46</v>
      </c>
      <c r="C333" s="148" t="s">
        <v>272</v>
      </c>
      <c r="D333" s="59" t="s">
        <v>15</v>
      </c>
      <c r="E333" s="59" t="s">
        <v>137</v>
      </c>
      <c r="F333" s="59" t="s">
        <v>282</v>
      </c>
      <c r="G333" s="40" t="s">
        <v>277</v>
      </c>
      <c r="H333" s="40" t="s">
        <v>10</v>
      </c>
      <c r="I333" s="40" t="s">
        <v>205</v>
      </c>
      <c r="J333" s="31">
        <v>240</v>
      </c>
      <c r="K333" s="32">
        <f>'[1]Приложение 6 2021 год'!K508</f>
        <v>450</v>
      </c>
      <c r="L333" s="32">
        <f>'[1]Приложение 6 2021 год'!L508</f>
        <v>450</v>
      </c>
    </row>
    <row r="334" spans="2:12" s="21" customFormat="1" ht="25.5" x14ac:dyDescent="0.2">
      <c r="B334" s="37" t="s">
        <v>46</v>
      </c>
      <c r="C334" s="63" t="s">
        <v>272</v>
      </c>
      <c r="D334" s="61" t="s">
        <v>15</v>
      </c>
      <c r="E334" s="61" t="s">
        <v>137</v>
      </c>
      <c r="F334" s="64" t="s">
        <v>282</v>
      </c>
      <c r="G334" s="57" t="s">
        <v>277</v>
      </c>
      <c r="H334" s="40" t="s">
        <v>137</v>
      </c>
      <c r="I334" s="40" t="s">
        <v>10</v>
      </c>
      <c r="J334" s="31">
        <v>240</v>
      </c>
      <c r="K334" s="32">
        <f>'[1]Приложение 6 2021 год'!K552</f>
        <v>559.19000000000005</v>
      </c>
      <c r="L334" s="32">
        <f>'[1]Приложение 6 2021 год'!L552</f>
        <v>559.19000000000005</v>
      </c>
    </row>
    <row r="335" spans="2:12" s="21" customFormat="1" ht="25.5" x14ac:dyDescent="0.2">
      <c r="B335" s="165" t="s">
        <v>287</v>
      </c>
      <c r="C335" s="66" t="s">
        <v>272</v>
      </c>
      <c r="D335" s="158" t="s">
        <v>15</v>
      </c>
      <c r="E335" s="158" t="s">
        <v>55</v>
      </c>
      <c r="F335" s="159" t="s">
        <v>13</v>
      </c>
      <c r="G335" s="40"/>
      <c r="H335" s="40"/>
      <c r="I335" s="40"/>
      <c r="J335" s="31"/>
      <c r="K335" s="32">
        <f>K336</f>
        <v>0</v>
      </c>
      <c r="L335" s="32">
        <f>L336</f>
        <v>0</v>
      </c>
    </row>
    <row r="336" spans="2:12" s="21" customFormat="1" x14ac:dyDescent="0.2">
      <c r="B336" s="51" t="s">
        <v>288</v>
      </c>
      <c r="C336" s="48" t="s">
        <v>272</v>
      </c>
      <c r="D336" s="61" t="s">
        <v>15</v>
      </c>
      <c r="E336" s="61" t="s">
        <v>55</v>
      </c>
      <c r="F336" s="59" t="s">
        <v>276</v>
      </c>
      <c r="G336" s="40"/>
      <c r="H336" s="40"/>
      <c r="I336" s="40"/>
      <c r="J336" s="31"/>
      <c r="K336" s="32">
        <f>K337</f>
        <v>0</v>
      </c>
      <c r="L336" s="32">
        <f>L337</f>
        <v>0</v>
      </c>
    </row>
    <row r="337" spans="2:12" s="21" customFormat="1" ht="32.25" customHeight="1" x14ac:dyDescent="0.2">
      <c r="B337" s="79" t="s">
        <v>46</v>
      </c>
      <c r="C337" s="48" t="s">
        <v>272</v>
      </c>
      <c r="D337" s="61" t="s">
        <v>15</v>
      </c>
      <c r="E337" s="61" t="s">
        <v>55</v>
      </c>
      <c r="F337" s="62" t="s">
        <v>276</v>
      </c>
      <c r="G337" s="40" t="s">
        <v>277</v>
      </c>
      <c r="H337" s="40" t="s">
        <v>10</v>
      </c>
      <c r="I337" s="40" t="s">
        <v>205</v>
      </c>
      <c r="J337" s="31">
        <v>240</v>
      </c>
      <c r="K337" s="32">
        <f>'[1]Приложение 6 2021 год'!K511</f>
        <v>0</v>
      </c>
      <c r="L337" s="32">
        <f>'[1]Приложение 6 2021 год'!L511</f>
        <v>0</v>
      </c>
    </row>
    <row r="338" spans="2:12" s="21" customFormat="1" ht="84.75" customHeight="1" x14ac:dyDescent="0.25">
      <c r="B338" s="166" t="s">
        <v>289</v>
      </c>
      <c r="C338" s="48" t="s">
        <v>272</v>
      </c>
      <c r="D338" s="61" t="s">
        <v>43</v>
      </c>
      <c r="E338" s="61" t="s">
        <v>12</v>
      </c>
      <c r="F338" s="62" t="s">
        <v>13</v>
      </c>
      <c r="G338" s="40"/>
      <c r="H338" s="40"/>
      <c r="I338" s="40"/>
      <c r="J338" s="31"/>
      <c r="K338" s="32">
        <f>K339+K342+K349</f>
        <v>7634.8</v>
      </c>
      <c r="L338" s="32">
        <f>L339+L342+L349</f>
        <v>7608.26</v>
      </c>
    </row>
    <row r="339" spans="2:12" s="21" customFormat="1" ht="39" customHeight="1" x14ac:dyDescent="0.2">
      <c r="B339" s="165" t="s">
        <v>290</v>
      </c>
      <c r="C339" s="48" t="s">
        <v>272</v>
      </c>
      <c r="D339" s="61" t="s">
        <v>43</v>
      </c>
      <c r="E339" s="61" t="s">
        <v>10</v>
      </c>
      <c r="F339" s="62" t="s">
        <v>13</v>
      </c>
      <c r="G339" s="40"/>
      <c r="H339" s="40"/>
      <c r="I339" s="40"/>
      <c r="J339" s="31"/>
      <c r="K339" s="32">
        <f>K340</f>
        <v>0</v>
      </c>
      <c r="L339" s="32">
        <f>L340</f>
        <v>0</v>
      </c>
    </row>
    <row r="340" spans="2:12" s="21" customFormat="1" ht="25.5" x14ac:dyDescent="0.2">
      <c r="B340" s="79" t="s">
        <v>291</v>
      </c>
      <c r="C340" s="48" t="s">
        <v>272</v>
      </c>
      <c r="D340" s="59" t="s">
        <v>43</v>
      </c>
      <c r="E340" s="59" t="s">
        <v>10</v>
      </c>
      <c r="F340" s="59" t="s">
        <v>282</v>
      </c>
      <c r="G340" s="40"/>
      <c r="H340" s="40"/>
      <c r="I340" s="40"/>
      <c r="J340" s="31"/>
      <c r="K340" s="32">
        <f>K341</f>
        <v>0</v>
      </c>
      <c r="L340" s="32">
        <f>L341</f>
        <v>0</v>
      </c>
    </row>
    <row r="341" spans="2:12" s="21" customFormat="1" ht="30.75" customHeight="1" x14ac:dyDescent="0.2">
      <c r="B341" s="79" t="s">
        <v>46</v>
      </c>
      <c r="C341" s="48" t="s">
        <v>272</v>
      </c>
      <c r="D341" s="61" t="s">
        <v>43</v>
      </c>
      <c r="E341" s="61" t="s">
        <v>10</v>
      </c>
      <c r="F341" s="62" t="s">
        <v>282</v>
      </c>
      <c r="G341" s="40" t="s">
        <v>277</v>
      </c>
      <c r="H341" s="40" t="s">
        <v>28</v>
      </c>
      <c r="I341" s="40" t="s">
        <v>151</v>
      </c>
      <c r="J341" s="31">
        <v>240</v>
      </c>
      <c r="K341" s="32">
        <f>'[1]Приложение 6 2021 год'!K528</f>
        <v>0</v>
      </c>
      <c r="L341" s="32">
        <f>'[1]Приложение 6 2021 год'!L528</f>
        <v>0</v>
      </c>
    </row>
    <row r="342" spans="2:12" s="21" customFormat="1" ht="41.25" customHeight="1" x14ac:dyDescent="0.2">
      <c r="B342" s="167" t="s">
        <v>292</v>
      </c>
      <c r="C342" s="48" t="s">
        <v>272</v>
      </c>
      <c r="D342" s="59" t="s">
        <v>43</v>
      </c>
      <c r="E342" s="59" t="s">
        <v>23</v>
      </c>
      <c r="F342" s="59" t="s">
        <v>282</v>
      </c>
      <c r="G342" s="40"/>
      <c r="H342" s="40"/>
      <c r="I342" s="40"/>
      <c r="J342" s="31"/>
      <c r="K342" s="32">
        <f>K343+K345+K347</f>
        <v>152</v>
      </c>
      <c r="L342" s="32">
        <f>L343+L345+L347</f>
        <v>152</v>
      </c>
    </row>
    <row r="343" spans="2:12" s="21" customFormat="1" ht="36.75" customHeight="1" x14ac:dyDescent="0.2">
      <c r="B343" s="79" t="s">
        <v>293</v>
      </c>
      <c r="C343" s="48" t="s">
        <v>272</v>
      </c>
      <c r="D343" s="61" t="s">
        <v>43</v>
      </c>
      <c r="E343" s="61" t="s">
        <v>23</v>
      </c>
      <c r="F343" s="62" t="s">
        <v>276</v>
      </c>
      <c r="G343" s="40"/>
      <c r="H343" s="40"/>
      <c r="I343" s="40"/>
      <c r="J343" s="31"/>
      <c r="K343" s="32">
        <f>K344</f>
        <v>0</v>
      </c>
      <c r="L343" s="32">
        <f>L344</f>
        <v>0</v>
      </c>
    </row>
    <row r="344" spans="2:12" s="21" customFormat="1" ht="36.75" customHeight="1" x14ac:dyDescent="0.2">
      <c r="B344" s="79" t="s">
        <v>46</v>
      </c>
      <c r="C344" s="48" t="s">
        <v>272</v>
      </c>
      <c r="D344" s="61" t="s">
        <v>43</v>
      </c>
      <c r="E344" s="61" t="s">
        <v>23</v>
      </c>
      <c r="F344" s="62" t="s">
        <v>276</v>
      </c>
      <c r="G344" s="40" t="s">
        <v>277</v>
      </c>
      <c r="H344" s="40" t="s">
        <v>28</v>
      </c>
      <c r="I344" s="40" t="s">
        <v>151</v>
      </c>
      <c r="J344" s="31">
        <v>240</v>
      </c>
      <c r="K344" s="32">
        <f>'[1]Приложение 6 2021 год'!K531</f>
        <v>0</v>
      </c>
      <c r="L344" s="32">
        <f>'[1]Приложение 6 2021 год'!L531</f>
        <v>0</v>
      </c>
    </row>
    <row r="345" spans="2:12" s="21" customFormat="1" ht="36.75" customHeight="1" x14ac:dyDescent="0.2">
      <c r="B345" s="167" t="s">
        <v>294</v>
      </c>
      <c r="C345" s="48" t="s">
        <v>272</v>
      </c>
      <c r="D345" s="61" t="s">
        <v>43</v>
      </c>
      <c r="E345" s="61" t="s">
        <v>23</v>
      </c>
      <c r="F345" s="62" t="s">
        <v>279</v>
      </c>
      <c r="G345" s="40"/>
      <c r="H345" s="40"/>
      <c r="I345" s="40"/>
      <c r="J345" s="31"/>
      <c r="K345" s="32">
        <f>K346</f>
        <v>0</v>
      </c>
      <c r="L345" s="32">
        <f>L346</f>
        <v>0</v>
      </c>
    </row>
    <row r="346" spans="2:12" s="21" customFormat="1" ht="36.75" customHeight="1" x14ac:dyDescent="0.2">
      <c r="B346" s="79" t="s">
        <v>46</v>
      </c>
      <c r="C346" s="48" t="s">
        <v>272</v>
      </c>
      <c r="D346" s="61" t="s">
        <v>43</v>
      </c>
      <c r="E346" s="61" t="s">
        <v>23</v>
      </c>
      <c r="F346" s="62" t="s">
        <v>279</v>
      </c>
      <c r="G346" s="40" t="s">
        <v>277</v>
      </c>
      <c r="H346" s="40" t="s">
        <v>28</v>
      </c>
      <c r="I346" s="40" t="s">
        <v>151</v>
      </c>
      <c r="J346" s="31">
        <v>240</v>
      </c>
      <c r="K346" s="32">
        <f>'[1]Приложение 6 2021 год'!K533</f>
        <v>0</v>
      </c>
      <c r="L346" s="32">
        <f>'[1]Приложение 6 2021 год'!L533</f>
        <v>0</v>
      </c>
    </row>
    <row r="347" spans="2:12" s="21" customFormat="1" ht="26.25" customHeight="1" x14ac:dyDescent="0.2">
      <c r="B347" s="167" t="s">
        <v>295</v>
      </c>
      <c r="C347" s="48" t="s">
        <v>272</v>
      </c>
      <c r="D347" s="61" t="s">
        <v>43</v>
      </c>
      <c r="E347" s="61" t="s">
        <v>23</v>
      </c>
      <c r="F347" s="62" t="s">
        <v>296</v>
      </c>
      <c r="G347" s="40"/>
      <c r="H347" s="40"/>
      <c r="I347" s="40"/>
      <c r="J347" s="31"/>
      <c r="K347" s="32">
        <f>K348</f>
        <v>152</v>
      </c>
      <c r="L347" s="32">
        <f>L348</f>
        <v>152</v>
      </c>
    </row>
    <row r="348" spans="2:12" s="21" customFormat="1" ht="36.75" customHeight="1" x14ac:dyDescent="0.2">
      <c r="B348" s="79" t="s">
        <v>46</v>
      </c>
      <c r="C348" s="48" t="s">
        <v>272</v>
      </c>
      <c r="D348" s="61" t="s">
        <v>43</v>
      </c>
      <c r="E348" s="61" t="s">
        <v>23</v>
      </c>
      <c r="F348" s="62" t="s">
        <v>296</v>
      </c>
      <c r="G348" s="40" t="s">
        <v>277</v>
      </c>
      <c r="H348" s="40" t="s">
        <v>28</v>
      </c>
      <c r="I348" s="40" t="s">
        <v>151</v>
      </c>
      <c r="J348" s="31">
        <v>240</v>
      </c>
      <c r="K348" s="32">
        <f>'[1]Приложение 6 2021 год'!K535</f>
        <v>152</v>
      </c>
      <c r="L348" s="32">
        <f>'[1]Приложение 6 2021 год'!L535</f>
        <v>152</v>
      </c>
    </row>
    <row r="349" spans="2:12" s="21" customFormat="1" ht="65.25" customHeight="1" x14ac:dyDescent="0.2">
      <c r="B349" s="79" t="s">
        <v>297</v>
      </c>
      <c r="C349" s="48" t="s">
        <v>272</v>
      </c>
      <c r="D349" s="49" t="s">
        <v>43</v>
      </c>
      <c r="E349" s="49" t="s">
        <v>298</v>
      </c>
      <c r="F349" s="49" t="s">
        <v>13</v>
      </c>
      <c r="G349" s="40"/>
      <c r="H349" s="40"/>
      <c r="I349" s="40"/>
      <c r="J349" s="31"/>
      <c r="K349" s="32">
        <f>K350</f>
        <v>7482.8</v>
      </c>
      <c r="L349" s="32">
        <f>L350</f>
        <v>7456.26</v>
      </c>
    </row>
    <row r="350" spans="2:12" s="21" customFormat="1" ht="76.5" customHeight="1" x14ac:dyDescent="0.2">
      <c r="B350" s="42" t="s">
        <v>299</v>
      </c>
      <c r="C350" s="48" t="s">
        <v>272</v>
      </c>
      <c r="D350" s="49" t="s">
        <v>43</v>
      </c>
      <c r="E350" s="49" t="s">
        <v>298</v>
      </c>
      <c r="F350" s="49" t="s">
        <v>300</v>
      </c>
      <c r="G350" s="40"/>
      <c r="H350" s="40"/>
      <c r="I350" s="40"/>
      <c r="J350" s="31"/>
      <c r="K350" s="32">
        <f>K351+K352</f>
        <v>7482.8</v>
      </c>
      <c r="L350" s="32">
        <f>L351+L352</f>
        <v>7456.26</v>
      </c>
    </row>
    <row r="351" spans="2:12" s="21" customFormat="1" ht="30" customHeight="1" x14ac:dyDescent="0.2">
      <c r="B351" s="42" t="s">
        <v>26</v>
      </c>
      <c r="C351" s="48" t="s">
        <v>272</v>
      </c>
      <c r="D351" s="49" t="s">
        <v>43</v>
      </c>
      <c r="E351" s="49" t="s">
        <v>298</v>
      </c>
      <c r="F351" s="49" t="s">
        <v>300</v>
      </c>
      <c r="G351" s="40" t="s">
        <v>277</v>
      </c>
      <c r="H351" s="40" t="s">
        <v>27</v>
      </c>
      <c r="I351" s="40" t="s">
        <v>55</v>
      </c>
      <c r="J351" s="31">
        <v>320</v>
      </c>
      <c r="K351" s="32">
        <f>'[1]Приложение 6 2021 год'!K565</f>
        <v>7372.2</v>
      </c>
      <c r="L351" s="32">
        <f>'[1]Приложение 6 2021 год'!L565</f>
        <v>7345.66</v>
      </c>
    </row>
    <row r="352" spans="2:12" s="21" customFormat="1" ht="32.25" customHeight="1" x14ac:dyDescent="0.2">
      <c r="B352" s="42" t="s">
        <v>46</v>
      </c>
      <c r="C352" s="48" t="s">
        <v>272</v>
      </c>
      <c r="D352" s="49" t="s">
        <v>43</v>
      </c>
      <c r="E352" s="49" t="s">
        <v>298</v>
      </c>
      <c r="F352" s="49" t="s">
        <v>300</v>
      </c>
      <c r="G352" s="40" t="s">
        <v>277</v>
      </c>
      <c r="H352" s="40" t="s">
        <v>27</v>
      </c>
      <c r="I352" s="40" t="s">
        <v>55</v>
      </c>
      <c r="J352" s="31">
        <v>240</v>
      </c>
      <c r="K352" s="32">
        <f>'[1]Приложение 6 2021 год'!K566</f>
        <v>110.6</v>
      </c>
      <c r="L352" s="32">
        <f>'[1]Приложение 6 2021 год'!L566</f>
        <v>110.6</v>
      </c>
    </row>
    <row r="353" spans="2:12" s="21" customFormat="1" ht="32.25" customHeight="1" x14ac:dyDescent="0.2">
      <c r="B353" s="168" t="s">
        <v>301</v>
      </c>
      <c r="C353" s="48" t="s">
        <v>272</v>
      </c>
      <c r="D353" s="59" t="s">
        <v>70</v>
      </c>
      <c r="E353" s="59" t="s">
        <v>12</v>
      </c>
      <c r="F353" s="59" t="s">
        <v>13</v>
      </c>
      <c r="G353" s="40"/>
      <c r="H353" s="40"/>
      <c r="I353" s="40"/>
      <c r="J353" s="31"/>
      <c r="K353" s="58">
        <f>K354</f>
        <v>3362.7200000000003</v>
      </c>
      <c r="L353" s="58">
        <f>L354</f>
        <v>3362.7200000000003</v>
      </c>
    </row>
    <row r="354" spans="2:12" s="21" customFormat="1" ht="50.25" customHeight="1" x14ac:dyDescent="0.2">
      <c r="B354" s="169" t="s">
        <v>302</v>
      </c>
      <c r="C354" s="48" t="s">
        <v>272</v>
      </c>
      <c r="D354" s="49" t="s">
        <v>70</v>
      </c>
      <c r="E354" s="49" t="s">
        <v>10</v>
      </c>
      <c r="F354" s="57" t="s">
        <v>13</v>
      </c>
      <c r="G354" s="40"/>
      <c r="H354" s="40"/>
      <c r="I354" s="40"/>
      <c r="J354" s="31"/>
      <c r="K354" s="58">
        <f>K355+K359+K361</f>
        <v>3362.7200000000003</v>
      </c>
      <c r="L354" s="58">
        <f>L355+L359+L361</f>
        <v>3362.7200000000003</v>
      </c>
    </row>
    <row r="355" spans="2:12" s="21" customFormat="1" ht="33.75" customHeight="1" x14ac:dyDescent="0.2">
      <c r="B355" s="79" t="s">
        <v>303</v>
      </c>
      <c r="C355" s="48" t="s">
        <v>272</v>
      </c>
      <c r="D355" s="59" t="s">
        <v>70</v>
      </c>
      <c r="E355" s="59" t="s">
        <v>10</v>
      </c>
      <c r="F355" s="59" t="s">
        <v>282</v>
      </c>
      <c r="G355" s="40"/>
      <c r="H355" s="40"/>
      <c r="I355" s="40"/>
      <c r="J355" s="31"/>
      <c r="K355" s="58">
        <f>K356+K357+K358</f>
        <v>2745.61</v>
      </c>
      <c r="L355" s="58">
        <f>L356+L357+L358</f>
        <v>2745.61</v>
      </c>
    </row>
    <row r="356" spans="2:12" s="21" customFormat="1" ht="29.25" customHeight="1" x14ac:dyDescent="0.2">
      <c r="B356" s="73" t="s">
        <v>87</v>
      </c>
      <c r="C356" s="48" t="s">
        <v>272</v>
      </c>
      <c r="D356" s="49" t="s">
        <v>70</v>
      </c>
      <c r="E356" s="49" t="s">
        <v>10</v>
      </c>
      <c r="F356" s="57" t="s">
        <v>282</v>
      </c>
      <c r="G356" s="40" t="s">
        <v>277</v>
      </c>
      <c r="H356" s="40" t="s">
        <v>28</v>
      </c>
      <c r="I356" s="40" t="s">
        <v>151</v>
      </c>
      <c r="J356" s="40" t="s">
        <v>267</v>
      </c>
      <c r="K356" s="58">
        <f>'[1]Приложение 6 2021 год'!K539</f>
        <v>2500.0100000000002</v>
      </c>
      <c r="L356" s="58">
        <f>'[1]Приложение 6 2021 год'!L539</f>
        <v>2500.0100000000002</v>
      </c>
    </row>
    <row r="357" spans="2:12" s="21" customFormat="1" ht="31.5" customHeight="1" x14ac:dyDescent="0.2">
      <c r="B357" s="42" t="s">
        <v>46</v>
      </c>
      <c r="C357" s="48" t="s">
        <v>272</v>
      </c>
      <c r="D357" s="59" t="s">
        <v>70</v>
      </c>
      <c r="E357" s="59" t="s">
        <v>10</v>
      </c>
      <c r="F357" s="59" t="s">
        <v>282</v>
      </c>
      <c r="G357" s="40" t="s">
        <v>277</v>
      </c>
      <c r="H357" s="40" t="s">
        <v>28</v>
      </c>
      <c r="I357" s="40" t="s">
        <v>151</v>
      </c>
      <c r="J357" s="40" t="s">
        <v>239</v>
      </c>
      <c r="K357" s="58">
        <f>'[1]Приложение 6 2021 год'!K540</f>
        <v>106.23</v>
      </c>
      <c r="L357" s="58">
        <f>'[1]Приложение 6 2021 год'!L540</f>
        <v>106.23</v>
      </c>
    </row>
    <row r="358" spans="2:12" s="21" customFormat="1" ht="17.25" customHeight="1" x14ac:dyDescent="0.2">
      <c r="B358" s="42" t="s">
        <v>88</v>
      </c>
      <c r="C358" s="48" t="s">
        <v>272</v>
      </c>
      <c r="D358" s="49" t="s">
        <v>70</v>
      </c>
      <c r="E358" s="49" t="s">
        <v>10</v>
      </c>
      <c r="F358" s="57" t="s">
        <v>282</v>
      </c>
      <c r="G358" s="40" t="s">
        <v>277</v>
      </c>
      <c r="H358" s="40" t="s">
        <v>28</v>
      </c>
      <c r="I358" s="40" t="s">
        <v>151</v>
      </c>
      <c r="J358" s="40" t="s">
        <v>304</v>
      </c>
      <c r="K358" s="58">
        <f>'[1]Приложение 6 2021 год'!K541</f>
        <v>139.37</v>
      </c>
      <c r="L358" s="58">
        <f>'[1]Приложение 6 2021 год'!L541</f>
        <v>139.37</v>
      </c>
    </row>
    <row r="359" spans="2:12" s="21" customFormat="1" ht="49.5" customHeight="1" x14ac:dyDescent="0.2">
      <c r="B359" s="79" t="s">
        <v>34</v>
      </c>
      <c r="C359" s="48" t="s">
        <v>272</v>
      </c>
      <c r="D359" s="39" t="s">
        <v>70</v>
      </c>
      <c r="E359" s="39" t="s">
        <v>10</v>
      </c>
      <c r="F359" s="46" t="s">
        <v>35</v>
      </c>
      <c r="G359" s="40"/>
      <c r="H359" s="40"/>
      <c r="I359" s="40"/>
      <c r="J359" s="36"/>
      <c r="K359" s="58">
        <f>K360</f>
        <v>563.21</v>
      </c>
      <c r="L359" s="58">
        <f>L360</f>
        <v>563.21</v>
      </c>
    </row>
    <row r="360" spans="2:12" s="21" customFormat="1" ht="30" customHeight="1" x14ac:dyDescent="0.2">
      <c r="B360" s="170" t="s">
        <v>87</v>
      </c>
      <c r="C360" s="148" t="s">
        <v>272</v>
      </c>
      <c r="D360" s="30" t="s">
        <v>70</v>
      </c>
      <c r="E360" s="30" t="s">
        <v>10</v>
      </c>
      <c r="F360" s="93" t="s">
        <v>35</v>
      </c>
      <c r="G360" s="160" t="s">
        <v>277</v>
      </c>
      <c r="H360" s="160" t="s">
        <v>28</v>
      </c>
      <c r="I360" s="160" t="s">
        <v>151</v>
      </c>
      <c r="J360" s="171" t="s">
        <v>267</v>
      </c>
      <c r="K360" s="172">
        <f>'[1]Приложение 6 2021 год'!K543</f>
        <v>563.21</v>
      </c>
      <c r="L360" s="172">
        <f>'[1]Приложение 6 2021 год'!L543</f>
        <v>563.21</v>
      </c>
    </row>
    <row r="361" spans="2:12" s="21" customFormat="1" ht="57" customHeight="1" x14ac:dyDescent="0.2">
      <c r="B361" s="51" t="s">
        <v>89</v>
      </c>
      <c r="C361" s="48" t="s">
        <v>272</v>
      </c>
      <c r="D361" s="39" t="s">
        <v>70</v>
      </c>
      <c r="E361" s="39" t="s">
        <v>10</v>
      </c>
      <c r="F361" s="39" t="s">
        <v>90</v>
      </c>
      <c r="G361" s="97"/>
      <c r="H361" s="97"/>
      <c r="I361" s="97"/>
      <c r="J361" s="97"/>
      <c r="K361" s="173">
        <f>K362</f>
        <v>53.9</v>
      </c>
      <c r="L361" s="173">
        <f>L362</f>
        <v>53.9</v>
      </c>
    </row>
    <row r="362" spans="2:12" s="21" customFormat="1" ht="30" customHeight="1" x14ac:dyDescent="0.2">
      <c r="B362" s="82" t="s">
        <v>87</v>
      </c>
      <c r="C362" s="48" t="s">
        <v>272</v>
      </c>
      <c r="D362" s="39" t="s">
        <v>70</v>
      </c>
      <c r="E362" s="39" t="s">
        <v>10</v>
      </c>
      <c r="F362" s="39" t="s">
        <v>90</v>
      </c>
      <c r="G362" s="97" t="s">
        <v>277</v>
      </c>
      <c r="H362" s="97" t="s">
        <v>28</v>
      </c>
      <c r="I362" s="97" t="s">
        <v>151</v>
      </c>
      <c r="J362" s="97" t="s">
        <v>267</v>
      </c>
      <c r="K362" s="173">
        <f>'[1]Приложение 6 2021 год'!K545</f>
        <v>53.9</v>
      </c>
      <c r="L362" s="173">
        <f>'[1]Приложение 6 2021 год'!L545</f>
        <v>53.9</v>
      </c>
    </row>
    <row r="363" spans="2:12" s="21" customFormat="1" ht="62.25" customHeight="1" x14ac:dyDescent="0.2">
      <c r="B363" s="174" t="s">
        <v>305</v>
      </c>
      <c r="C363" s="133" t="s">
        <v>306</v>
      </c>
      <c r="D363" s="175" t="s">
        <v>11</v>
      </c>
      <c r="E363" s="175" t="s">
        <v>12</v>
      </c>
      <c r="F363" s="176" t="s">
        <v>13</v>
      </c>
      <c r="G363" s="177"/>
      <c r="H363" s="177"/>
      <c r="I363" s="177"/>
      <c r="J363" s="177"/>
      <c r="K363" s="178">
        <f>K364+K382</f>
        <v>38071.4</v>
      </c>
      <c r="L363" s="178">
        <f>L364+L382</f>
        <v>38071.4</v>
      </c>
    </row>
    <row r="364" spans="2:12" s="21" customFormat="1" ht="45" customHeight="1" x14ac:dyDescent="0.25">
      <c r="B364" s="179" t="s">
        <v>307</v>
      </c>
      <c r="C364" s="63" t="s">
        <v>306</v>
      </c>
      <c r="D364" s="53" t="s">
        <v>15</v>
      </c>
      <c r="E364" s="53" t="s">
        <v>12</v>
      </c>
      <c r="F364" s="81" t="s">
        <v>13</v>
      </c>
      <c r="G364" s="97"/>
      <c r="H364" s="97"/>
      <c r="I364" s="97"/>
      <c r="J364" s="97"/>
      <c r="K364" s="173">
        <f>K365+K373</f>
        <v>35014.6</v>
      </c>
      <c r="L364" s="173">
        <f>L365+L373</f>
        <v>35014.6</v>
      </c>
    </row>
    <row r="365" spans="2:12" s="21" customFormat="1" ht="39.75" customHeight="1" x14ac:dyDescent="0.2">
      <c r="B365" s="180" t="s">
        <v>308</v>
      </c>
      <c r="C365" s="63" t="s">
        <v>306</v>
      </c>
      <c r="D365" s="53" t="s">
        <v>15</v>
      </c>
      <c r="E365" s="53" t="s">
        <v>10</v>
      </c>
      <c r="F365" s="81" t="s">
        <v>13</v>
      </c>
      <c r="G365" s="97"/>
      <c r="H365" s="97"/>
      <c r="I365" s="97"/>
      <c r="J365" s="97"/>
      <c r="K365" s="173">
        <f>K366+K369+K371+K373</f>
        <v>24081.989999999998</v>
      </c>
      <c r="L365" s="173">
        <f>L366+L369+L371+L373</f>
        <v>24081.989999999998</v>
      </c>
    </row>
    <row r="366" spans="2:12" s="21" customFormat="1" ht="39.75" customHeight="1" x14ac:dyDescent="0.2">
      <c r="B366" s="42" t="s">
        <v>309</v>
      </c>
      <c r="C366" s="59" t="s">
        <v>306</v>
      </c>
      <c r="D366" s="50" t="s">
        <v>15</v>
      </c>
      <c r="E366" s="50" t="s">
        <v>10</v>
      </c>
      <c r="F366" s="50" t="s">
        <v>310</v>
      </c>
      <c r="G366" s="97"/>
      <c r="H366" s="97"/>
      <c r="I366" s="97"/>
      <c r="J366" s="97"/>
      <c r="K366" s="173">
        <f>K367+K368</f>
        <v>3594.42</v>
      </c>
      <c r="L366" s="173">
        <f>L367+L368</f>
        <v>3594.42</v>
      </c>
    </row>
    <row r="367" spans="2:12" s="21" customFormat="1" ht="21" customHeight="1" x14ac:dyDescent="0.2">
      <c r="B367" s="112" t="s">
        <v>311</v>
      </c>
      <c r="C367" s="63" t="s">
        <v>306</v>
      </c>
      <c r="D367" s="53" t="s">
        <v>15</v>
      </c>
      <c r="E367" s="53" t="s">
        <v>10</v>
      </c>
      <c r="F367" s="81" t="s">
        <v>310</v>
      </c>
      <c r="G367" s="97" t="s">
        <v>181</v>
      </c>
      <c r="H367" s="97" t="s">
        <v>28</v>
      </c>
      <c r="I367" s="97" t="s">
        <v>47</v>
      </c>
      <c r="J367" s="97" t="s">
        <v>239</v>
      </c>
      <c r="K367" s="173">
        <f>'[1]Приложение 6 2021 год'!K356</f>
        <v>12.78</v>
      </c>
      <c r="L367" s="173">
        <f>'[1]Приложение 6 2021 год'!L356</f>
        <v>12.78</v>
      </c>
    </row>
    <row r="368" spans="2:12" s="21" customFormat="1" ht="21" customHeight="1" x14ac:dyDescent="0.2">
      <c r="B368" s="42" t="s">
        <v>243</v>
      </c>
      <c r="C368" s="63" t="s">
        <v>306</v>
      </c>
      <c r="D368" s="53" t="s">
        <v>15</v>
      </c>
      <c r="E368" s="53" t="s">
        <v>10</v>
      </c>
      <c r="F368" s="81" t="s">
        <v>310</v>
      </c>
      <c r="G368" s="97" t="s">
        <v>244</v>
      </c>
      <c r="H368" s="97" t="s">
        <v>28</v>
      </c>
      <c r="I368" s="97" t="s">
        <v>47</v>
      </c>
      <c r="J368" s="97" t="s">
        <v>312</v>
      </c>
      <c r="K368" s="173">
        <f>'[1]Приложение 6 2021 год'!K734</f>
        <v>3581.64</v>
      </c>
      <c r="L368" s="173">
        <f>'[1]Приложение 6 2021 год'!L734</f>
        <v>3581.64</v>
      </c>
    </row>
    <row r="369" spans="2:12" s="21" customFormat="1" ht="30.75" customHeight="1" x14ac:dyDescent="0.2">
      <c r="B369" s="181" t="s">
        <v>313</v>
      </c>
      <c r="C369" s="63" t="s">
        <v>306</v>
      </c>
      <c r="D369" s="53" t="s">
        <v>15</v>
      </c>
      <c r="E369" s="53" t="s">
        <v>10</v>
      </c>
      <c r="F369" s="81" t="s">
        <v>314</v>
      </c>
      <c r="G369" s="97"/>
      <c r="H369" s="97"/>
      <c r="I369" s="97"/>
      <c r="J369" s="97"/>
      <c r="K369" s="173">
        <f>K370</f>
        <v>8276.7999999999993</v>
      </c>
      <c r="L369" s="173">
        <f>L370</f>
        <v>8276.7999999999993</v>
      </c>
    </row>
    <row r="370" spans="2:12" s="21" customFormat="1" ht="21" customHeight="1" x14ac:dyDescent="0.2">
      <c r="B370" s="42" t="s">
        <v>243</v>
      </c>
      <c r="C370" s="63" t="s">
        <v>306</v>
      </c>
      <c r="D370" s="53" t="s">
        <v>15</v>
      </c>
      <c r="E370" s="53" t="s">
        <v>10</v>
      </c>
      <c r="F370" s="81" t="s">
        <v>314</v>
      </c>
      <c r="G370" s="97" t="s">
        <v>244</v>
      </c>
      <c r="H370" s="97" t="s">
        <v>28</v>
      </c>
      <c r="I370" s="97" t="s">
        <v>47</v>
      </c>
      <c r="J370" s="97" t="s">
        <v>312</v>
      </c>
      <c r="K370" s="173">
        <f>'[1]Приложение 6 2021 год'!K736</f>
        <v>8276.7999999999993</v>
      </c>
      <c r="L370" s="173">
        <f>'[1]Приложение 6 2021 год'!L736</f>
        <v>8276.7999999999993</v>
      </c>
    </row>
    <row r="371" spans="2:12" s="21" customFormat="1" ht="57" customHeight="1" x14ac:dyDescent="0.2">
      <c r="B371" s="42" t="s">
        <v>315</v>
      </c>
      <c r="C371" s="63" t="s">
        <v>306</v>
      </c>
      <c r="D371" s="53" t="s">
        <v>15</v>
      </c>
      <c r="E371" s="53" t="s">
        <v>10</v>
      </c>
      <c r="F371" s="81" t="s">
        <v>316</v>
      </c>
      <c r="G371" s="97"/>
      <c r="H371" s="97"/>
      <c r="I371" s="97"/>
      <c r="J371" s="97"/>
      <c r="K371" s="173">
        <f>K372</f>
        <v>1278.1600000000001</v>
      </c>
      <c r="L371" s="173">
        <f>L372</f>
        <v>1278.1600000000001</v>
      </c>
    </row>
    <row r="372" spans="2:12" s="21" customFormat="1" ht="21" customHeight="1" x14ac:dyDescent="0.2">
      <c r="B372" s="112" t="s">
        <v>243</v>
      </c>
      <c r="C372" s="63" t="s">
        <v>306</v>
      </c>
      <c r="D372" s="53" t="s">
        <v>15</v>
      </c>
      <c r="E372" s="53" t="s">
        <v>10</v>
      </c>
      <c r="F372" s="81" t="s">
        <v>316</v>
      </c>
      <c r="G372" s="97" t="s">
        <v>244</v>
      </c>
      <c r="H372" s="97" t="s">
        <v>28</v>
      </c>
      <c r="I372" s="97" t="s">
        <v>47</v>
      </c>
      <c r="J372" s="97" t="s">
        <v>312</v>
      </c>
      <c r="K372" s="173">
        <f>'[1]Приложение 6 2021 год'!K738</f>
        <v>1278.1600000000001</v>
      </c>
      <c r="L372" s="173">
        <f>'[1]Приложение 6 2021 год'!L738</f>
        <v>1278.1600000000001</v>
      </c>
    </row>
    <row r="373" spans="2:12" s="21" customFormat="1" ht="32.25" customHeight="1" x14ac:dyDescent="0.2">
      <c r="B373" s="45" t="s">
        <v>317</v>
      </c>
      <c r="C373" s="63" t="s">
        <v>306</v>
      </c>
      <c r="D373" s="53" t="s">
        <v>15</v>
      </c>
      <c r="E373" s="53" t="s">
        <v>23</v>
      </c>
      <c r="F373" s="81" t="s">
        <v>13</v>
      </c>
      <c r="G373" s="97"/>
      <c r="H373" s="97"/>
      <c r="I373" s="97"/>
      <c r="J373" s="97"/>
      <c r="K373" s="173">
        <f>K374+K376+K378+K380</f>
        <v>10932.61</v>
      </c>
      <c r="L373" s="173">
        <f>L374+L376+L378+L380</f>
        <v>10932.61</v>
      </c>
    </row>
    <row r="374" spans="2:12" s="21" customFormat="1" ht="32.25" customHeight="1" x14ac:dyDescent="0.2">
      <c r="B374" s="45" t="s">
        <v>318</v>
      </c>
      <c r="C374" s="63" t="s">
        <v>306</v>
      </c>
      <c r="D374" s="53" t="s">
        <v>15</v>
      </c>
      <c r="E374" s="53" t="s">
        <v>23</v>
      </c>
      <c r="F374" s="81" t="s">
        <v>319</v>
      </c>
      <c r="G374" s="97"/>
      <c r="H374" s="97"/>
      <c r="I374" s="97"/>
      <c r="J374" s="97"/>
      <c r="K374" s="173">
        <f>K375</f>
        <v>5226.1000000000004</v>
      </c>
      <c r="L374" s="173">
        <f>L375</f>
        <v>5226.1000000000004</v>
      </c>
    </row>
    <row r="375" spans="2:12" s="21" customFormat="1" ht="21" customHeight="1" x14ac:dyDescent="0.2">
      <c r="B375" s="42" t="s">
        <v>243</v>
      </c>
      <c r="C375" s="63" t="s">
        <v>306</v>
      </c>
      <c r="D375" s="53" t="s">
        <v>15</v>
      </c>
      <c r="E375" s="53" t="s">
        <v>23</v>
      </c>
      <c r="F375" s="81" t="s">
        <v>319</v>
      </c>
      <c r="G375" s="97" t="s">
        <v>244</v>
      </c>
      <c r="H375" s="97" t="s">
        <v>28</v>
      </c>
      <c r="I375" s="97" t="s">
        <v>47</v>
      </c>
      <c r="J375" s="97" t="s">
        <v>312</v>
      </c>
      <c r="K375" s="173">
        <f>'[1]Приложение 6 2021 год'!K741</f>
        <v>5226.1000000000004</v>
      </c>
      <c r="L375" s="173">
        <f>'[1]Приложение 6 2021 год'!L741</f>
        <v>5226.1000000000004</v>
      </c>
    </row>
    <row r="376" spans="2:12" s="21" customFormat="1" ht="30" customHeight="1" x14ac:dyDescent="0.2">
      <c r="B376" s="45" t="s">
        <v>320</v>
      </c>
      <c r="C376" s="63" t="s">
        <v>306</v>
      </c>
      <c r="D376" s="53" t="s">
        <v>15</v>
      </c>
      <c r="E376" s="53" t="s">
        <v>23</v>
      </c>
      <c r="F376" s="81" t="s">
        <v>321</v>
      </c>
      <c r="G376" s="97"/>
      <c r="H376" s="97"/>
      <c r="I376" s="97"/>
      <c r="J376" s="97"/>
      <c r="K376" s="173">
        <f>K377</f>
        <v>5208.51</v>
      </c>
      <c r="L376" s="173">
        <f>L377</f>
        <v>5208.51</v>
      </c>
    </row>
    <row r="377" spans="2:12" s="21" customFormat="1" ht="21" customHeight="1" x14ac:dyDescent="0.2">
      <c r="B377" s="42" t="s">
        <v>243</v>
      </c>
      <c r="C377" s="63" t="s">
        <v>306</v>
      </c>
      <c r="D377" s="53" t="s">
        <v>15</v>
      </c>
      <c r="E377" s="53" t="s">
        <v>23</v>
      </c>
      <c r="F377" s="81" t="s">
        <v>321</v>
      </c>
      <c r="G377" s="97" t="s">
        <v>244</v>
      </c>
      <c r="H377" s="97" t="s">
        <v>28</v>
      </c>
      <c r="I377" s="97" t="s">
        <v>47</v>
      </c>
      <c r="J377" s="97" t="s">
        <v>312</v>
      </c>
      <c r="K377" s="173">
        <f>'[1]Приложение 6 2021 год'!K743</f>
        <v>5208.51</v>
      </c>
      <c r="L377" s="173">
        <f>'[1]Приложение 6 2021 год'!L743</f>
        <v>5208.51</v>
      </c>
    </row>
    <row r="378" spans="2:12" s="21" customFormat="1" ht="23.25" customHeight="1" x14ac:dyDescent="0.2">
      <c r="B378" s="182" t="s">
        <v>322</v>
      </c>
      <c r="C378" s="63" t="s">
        <v>306</v>
      </c>
      <c r="D378" s="53" t="s">
        <v>15</v>
      </c>
      <c r="E378" s="53" t="s">
        <v>23</v>
      </c>
      <c r="F378" s="81" t="s">
        <v>323</v>
      </c>
      <c r="G378" s="97"/>
      <c r="H378" s="97"/>
      <c r="I378" s="97"/>
      <c r="J378" s="97"/>
      <c r="K378" s="173">
        <f>K379</f>
        <v>268</v>
      </c>
      <c r="L378" s="173">
        <f>L379</f>
        <v>268</v>
      </c>
    </row>
    <row r="379" spans="2:12" s="21" customFormat="1" ht="21" customHeight="1" x14ac:dyDescent="0.2">
      <c r="B379" s="112" t="s">
        <v>311</v>
      </c>
      <c r="C379" s="63" t="s">
        <v>306</v>
      </c>
      <c r="D379" s="53" t="s">
        <v>15</v>
      </c>
      <c r="E379" s="53" t="s">
        <v>23</v>
      </c>
      <c r="F379" s="81" t="s">
        <v>323</v>
      </c>
      <c r="G379" s="97" t="s">
        <v>277</v>
      </c>
      <c r="H379" s="97" t="s">
        <v>28</v>
      </c>
      <c r="I379" s="97" t="s">
        <v>47</v>
      </c>
      <c r="J379" s="97" t="s">
        <v>239</v>
      </c>
      <c r="K379" s="173">
        <f>'[1]Приложение 6 2021 год'!K522</f>
        <v>268</v>
      </c>
      <c r="L379" s="173">
        <f>'[1]Приложение 6 2021 год'!L522</f>
        <v>268</v>
      </c>
    </row>
    <row r="380" spans="2:12" s="21" customFormat="1" ht="30" customHeight="1" x14ac:dyDescent="0.2">
      <c r="B380" s="182" t="s">
        <v>324</v>
      </c>
      <c r="C380" s="63" t="s">
        <v>306</v>
      </c>
      <c r="D380" s="53" t="s">
        <v>15</v>
      </c>
      <c r="E380" s="53" t="s">
        <v>23</v>
      </c>
      <c r="F380" s="81" t="s">
        <v>325</v>
      </c>
      <c r="G380" s="97"/>
      <c r="H380" s="97"/>
      <c r="I380" s="97"/>
      <c r="J380" s="97"/>
      <c r="K380" s="173">
        <f>K381</f>
        <v>230</v>
      </c>
      <c r="L380" s="173">
        <f>L381</f>
        <v>230</v>
      </c>
    </row>
    <row r="381" spans="2:12" s="21" customFormat="1" ht="24.75" customHeight="1" x14ac:dyDescent="0.2">
      <c r="B381" s="182" t="s">
        <v>326</v>
      </c>
      <c r="C381" s="183" t="s">
        <v>306</v>
      </c>
      <c r="D381" s="184" t="s">
        <v>15</v>
      </c>
      <c r="E381" s="53" t="s">
        <v>23</v>
      </c>
      <c r="F381" s="50" t="s">
        <v>325</v>
      </c>
      <c r="G381" s="97" t="s">
        <v>181</v>
      </c>
      <c r="H381" s="97" t="s">
        <v>28</v>
      </c>
      <c r="I381" s="97" t="s">
        <v>47</v>
      </c>
      <c r="J381" s="97" t="s">
        <v>239</v>
      </c>
      <c r="K381" s="173">
        <f>'[1]Приложение 6 2021 год'!K359</f>
        <v>230</v>
      </c>
      <c r="L381" s="173">
        <f>'[1]Приложение 6 2021 год'!L359</f>
        <v>230</v>
      </c>
    </row>
    <row r="382" spans="2:12" s="21" customFormat="1" ht="45.75" customHeight="1" x14ac:dyDescent="0.25">
      <c r="B382" s="179" t="s">
        <v>327</v>
      </c>
      <c r="C382" s="63" t="s">
        <v>306</v>
      </c>
      <c r="D382" s="53" t="s">
        <v>43</v>
      </c>
      <c r="E382" s="53" t="s">
        <v>12</v>
      </c>
      <c r="F382" s="81" t="s">
        <v>13</v>
      </c>
      <c r="G382" s="97"/>
      <c r="H382" s="97"/>
      <c r="I382" s="97"/>
      <c r="J382" s="97"/>
      <c r="K382" s="173">
        <f t="shared" ref="K382:L384" si="4">K383</f>
        <v>3056.8</v>
      </c>
      <c r="L382" s="173">
        <f t="shared" si="4"/>
        <v>3056.8</v>
      </c>
    </row>
    <row r="383" spans="2:12" s="21" customFormat="1" ht="30.75" customHeight="1" x14ac:dyDescent="0.2">
      <c r="B383" s="180" t="s">
        <v>328</v>
      </c>
      <c r="C383" s="63" t="s">
        <v>306</v>
      </c>
      <c r="D383" s="53" t="s">
        <v>43</v>
      </c>
      <c r="E383" s="53" t="s">
        <v>10</v>
      </c>
      <c r="F383" s="81" t="s">
        <v>13</v>
      </c>
      <c r="G383" s="97"/>
      <c r="H383" s="97"/>
      <c r="I383" s="97"/>
      <c r="J383" s="97"/>
      <c r="K383" s="173">
        <f t="shared" si="4"/>
        <v>3056.8</v>
      </c>
      <c r="L383" s="173">
        <f t="shared" si="4"/>
        <v>3056.8</v>
      </c>
    </row>
    <row r="384" spans="2:12" s="21" customFormat="1" ht="45.75" customHeight="1" x14ac:dyDescent="0.2">
      <c r="B384" s="51" t="s">
        <v>329</v>
      </c>
      <c r="C384" s="63" t="s">
        <v>306</v>
      </c>
      <c r="D384" s="53" t="s">
        <v>43</v>
      </c>
      <c r="E384" s="53" t="s">
        <v>10</v>
      </c>
      <c r="F384" s="81" t="s">
        <v>330</v>
      </c>
      <c r="G384" s="97"/>
      <c r="H384" s="97"/>
      <c r="I384" s="97"/>
      <c r="J384" s="97"/>
      <c r="K384" s="173">
        <f t="shared" si="4"/>
        <v>3056.8</v>
      </c>
      <c r="L384" s="173">
        <f t="shared" si="4"/>
        <v>3056.8</v>
      </c>
    </row>
    <row r="385" spans="2:14" s="21" customFormat="1" ht="21.75" customHeight="1" x14ac:dyDescent="0.2">
      <c r="B385" s="182" t="s">
        <v>326</v>
      </c>
      <c r="C385" s="63" t="s">
        <v>306</v>
      </c>
      <c r="D385" s="53" t="s">
        <v>43</v>
      </c>
      <c r="E385" s="53" t="s">
        <v>10</v>
      </c>
      <c r="F385" s="81" t="s">
        <v>330</v>
      </c>
      <c r="G385" s="97" t="s">
        <v>181</v>
      </c>
      <c r="H385" s="97" t="s">
        <v>28</v>
      </c>
      <c r="I385" s="97" t="s">
        <v>39</v>
      </c>
      <c r="J385" s="97" t="s">
        <v>239</v>
      </c>
      <c r="K385" s="173">
        <f>'[1]Приложение 6 2021 год'!K350</f>
        <v>3056.8</v>
      </c>
      <c r="L385" s="173">
        <f>'[1]Приложение 6 2021 год'!L350</f>
        <v>3056.8</v>
      </c>
    </row>
    <row r="386" spans="2:14" s="21" customFormat="1" ht="72" customHeight="1" x14ac:dyDescent="0.2">
      <c r="B386" s="185" t="s">
        <v>331</v>
      </c>
      <c r="C386" s="133" t="s">
        <v>332</v>
      </c>
      <c r="D386" s="175" t="s">
        <v>11</v>
      </c>
      <c r="E386" s="175" t="s">
        <v>12</v>
      </c>
      <c r="F386" s="176" t="s">
        <v>13</v>
      </c>
      <c r="G386" s="97"/>
      <c r="H386" s="97"/>
      <c r="I386" s="97"/>
      <c r="J386" s="97"/>
      <c r="K386" s="178">
        <f>K387+K414+K421</f>
        <v>18505.190000000002</v>
      </c>
      <c r="L386" s="178">
        <f>L387+L414+L421</f>
        <v>13453.18</v>
      </c>
    </row>
    <row r="387" spans="2:14" s="21" customFormat="1" ht="51" customHeight="1" x14ac:dyDescent="0.2">
      <c r="B387" s="186" t="s">
        <v>333</v>
      </c>
      <c r="C387" s="63" t="s">
        <v>332</v>
      </c>
      <c r="D387" s="53" t="s">
        <v>15</v>
      </c>
      <c r="E387" s="53" t="s">
        <v>12</v>
      </c>
      <c r="F387" s="81" t="s">
        <v>13</v>
      </c>
      <c r="G387" s="97"/>
      <c r="H387" s="97"/>
      <c r="I387" s="97"/>
      <c r="J387" s="97"/>
      <c r="K387" s="173">
        <f>K388+K399+K410</f>
        <v>18405.190000000002</v>
      </c>
      <c r="L387" s="173">
        <f>L388+L399+L410</f>
        <v>13353.18</v>
      </c>
    </row>
    <row r="388" spans="2:14" s="21" customFormat="1" ht="46.5" customHeight="1" x14ac:dyDescent="0.2">
      <c r="B388" s="33" t="s">
        <v>334</v>
      </c>
      <c r="C388" s="63" t="s">
        <v>332</v>
      </c>
      <c r="D388" s="53" t="s">
        <v>15</v>
      </c>
      <c r="E388" s="53" t="s">
        <v>10</v>
      </c>
      <c r="F388" s="81" t="s">
        <v>13</v>
      </c>
      <c r="G388" s="97"/>
      <c r="H388" s="97"/>
      <c r="I388" s="97"/>
      <c r="J388" s="97"/>
      <c r="K388" s="173">
        <f>K389+K392+K395+K397</f>
        <v>6983.9500000000007</v>
      </c>
      <c r="L388" s="173">
        <f>L389+L392+L395+L397</f>
        <v>6224.26</v>
      </c>
    </row>
    <row r="389" spans="2:14" s="21" customFormat="1" ht="30.75" customHeight="1" x14ac:dyDescent="0.2">
      <c r="B389" s="33" t="s">
        <v>335</v>
      </c>
      <c r="C389" s="63" t="s">
        <v>332</v>
      </c>
      <c r="D389" s="53" t="s">
        <v>15</v>
      </c>
      <c r="E389" s="53" t="s">
        <v>10</v>
      </c>
      <c r="F389" s="81" t="s">
        <v>336</v>
      </c>
      <c r="G389" s="97"/>
      <c r="H389" s="97"/>
      <c r="I389" s="97"/>
      <c r="J389" s="97"/>
      <c r="K389" s="173">
        <f>K390+K391</f>
        <v>1738.89</v>
      </c>
      <c r="L389" s="173">
        <f>L390+L391</f>
        <v>1738.89</v>
      </c>
    </row>
    <row r="390" spans="2:14" s="21" customFormat="1" ht="36" customHeight="1" x14ac:dyDescent="0.2">
      <c r="B390" s="112" t="s">
        <v>46</v>
      </c>
      <c r="C390" s="63" t="s">
        <v>332</v>
      </c>
      <c r="D390" s="53" t="s">
        <v>15</v>
      </c>
      <c r="E390" s="53" t="s">
        <v>10</v>
      </c>
      <c r="F390" s="81" t="s">
        <v>336</v>
      </c>
      <c r="G390" s="97" t="s">
        <v>181</v>
      </c>
      <c r="H390" s="97" t="s">
        <v>137</v>
      </c>
      <c r="I390" s="97" t="s">
        <v>23</v>
      </c>
      <c r="J390" s="97" t="s">
        <v>239</v>
      </c>
      <c r="K390" s="173">
        <f>'[1]Приложение 6 2021 год'!K389</f>
        <v>0</v>
      </c>
      <c r="L390" s="173">
        <f>'[1]Приложение 6 2021 год'!L389</f>
        <v>0</v>
      </c>
      <c r="N390" s="187"/>
    </row>
    <row r="391" spans="2:14" s="21" customFormat="1" ht="20.25" customHeight="1" x14ac:dyDescent="0.2">
      <c r="B391" s="51" t="s">
        <v>243</v>
      </c>
      <c r="C391" s="63" t="s">
        <v>332</v>
      </c>
      <c r="D391" s="53" t="s">
        <v>15</v>
      </c>
      <c r="E391" s="53" t="s">
        <v>10</v>
      </c>
      <c r="F391" s="81" t="s">
        <v>336</v>
      </c>
      <c r="G391" s="97" t="s">
        <v>244</v>
      </c>
      <c r="H391" s="97" t="s">
        <v>137</v>
      </c>
      <c r="I391" s="97" t="s">
        <v>23</v>
      </c>
      <c r="J391" s="97" t="s">
        <v>312</v>
      </c>
      <c r="K391" s="173">
        <f>'[1]Приложение 6 2021 год'!K750</f>
        <v>1738.89</v>
      </c>
      <c r="L391" s="173">
        <f>'[1]Приложение 6 2021 год'!L750</f>
        <v>1738.89</v>
      </c>
    </row>
    <row r="392" spans="2:14" s="21" customFormat="1" ht="36" customHeight="1" x14ac:dyDescent="0.2">
      <c r="B392" s="33" t="s">
        <v>337</v>
      </c>
      <c r="C392" s="63" t="s">
        <v>332</v>
      </c>
      <c r="D392" s="53" t="s">
        <v>15</v>
      </c>
      <c r="E392" s="53" t="s">
        <v>10</v>
      </c>
      <c r="F392" s="81" t="s">
        <v>338</v>
      </c>
      <c r="G392" s="97"/>
      <c r="H392" s="97"/>
      <c r="I392" s="97"/>
      <c r="J392" s="97"/>
      <c r="K392" s="173">
        <f>K393+K394</f>
        <v>240</v>
      </c>
      <c r="L392" s="173">
        <f>L393+L394</f>
        <v>240</v>
      </c>
    </row>
    <row r="393" spans="2:14" s="21" customFormat="1" ht="36" customHeight="1" x14ac:dyDescent="0.2">
      <c r="B393" s="112" t="s">
        <v>46</v>
      </c>
      <c r="C393" s="63" t="s">
        <v>332</v>
      </c>
      <c r="D393" s="53" t="s">
        <v>15</v>
      </c>
      <c r="E393" s="53" t="s">
        <v>10</v>
      </c>
      <c r="F393" s="81" t="s">
        <v>338</v>
      </c>
      <c r="G393" s="97" t="s">
        <v>181</v>
      </c>
      <c r="H393" s="97" t="s">
        <v>137</v>
      </c>
      <c r="I393" s="97" t="s">
        <v>23</v>
      </c>
      <c r="J393" s="97" t="s">
        <v>239</v>
      </c>
      <c r="K393" s="173">
        <f>'[1]Приложение 6 2021 год'!K391</f>
        <v>0</v>
      </c>
      <c r="L393" s="173">
        <f>'[1]Приложение 6 2021 год'!L391</f>
        <v>0</v>
      </c>
    </row>
    <row r="394" spans="2:14" s="21" customFormat="1" ht="19.5" customHeight="1" x14ac:dyDescent="0.2">
      <c r="B394" s="51" t="s">
        <v>243</v>
      </c>
      <c r="C394" s="63" t="s">
        <v>332</v>
      </c>
      <c r="D394" s="53" t="s">
        <v>15</v>
      </c>
      <c r="E394" s="53" t="s">
        <v>10</v>
      </c>
      <c r="F394" s="81" t="s">
        <v>338</v>
      </c>
      <c r="G394" s="97" t="s">
        <v>244</v>
      </c>
      <c r="H394" s="97" t="s">
        <v>137</v>
      </c>
      <c r="I394" s="97" t="s">
        <v>23</v>
      </c>
      <c r="J394" s="97" t="s">
        <v>312</v>
      </c>
      <c r="K394" s="173">
        <f>'[1]Приложение 6 2021 год'!K752</f>
        <v>240</v>
      </c>
      <c r="L394" s="173">
        <f>'[1]Приложение 6 2021 год'!L752</f>
        <v>240</v>
      </c>
    </row>
    <row r="395" spans="2:14" s="21" customFormat="1" ht="52.5" customHeight="1" x14ac:dyDescent="0.2">
      <c r="B395" s="51" t="s">
        <v>339</v>
      </c>
      <c r="C395" s="61" t="s">
        <v>332</v>
      </c>
      <c r="D395" s="61" t="s">
        <v>15</v>
      </c>
      <c r="E395" s="61" t="s">
        <v>10</v>
      </c>
      <c r="F395" s="61" t="s">
        <v>340</v>
      </c>
      <c r="G395" s="97"/>
      <c r="H395" s="97"/>
      <c r="I395" s="97"/>
      <c r="J395" s="97"/>
      <c r="K395" s="173">
        <f>K396</f>
        <v>107.1</v>
      </c>
      <c r="L395" s="173">
        <f>L396</f>
        <v>107.1</v>
      </c>
    </row>
    <row r="396" spans="2:14" s="21" customFormat="1" ht="20.25" customHeight="1" x14ac:dyDescent="0.2">
      <c r="B396" s="164" t="s">
        <v>243</v>
      </c>
      <c r="C396" s="61" t="s">
        <v>332</v>
      </c>
      <c r="D396" s="61" t="s">
        <v>15</v>
      </c>
      <c r="E396" s="61" t="s">
        <v>10</v>
      </c>
      <c r="F396" s="61" t="s">
        <v>340</v>
      </c>
      <c r="G396" s="97" t="s">
        <v>244</v>
      </c>
      <c r="H396" s="97" t="s">
        <v>137</v>
      </c>
      <c r="I396" s="97" t="s">
        <v>23</v>
      </c>
      <c r="J396" s="97" t="s">
        <v>312</v>
      </c>
      <c r="K396" s="173">
        <f>'[1]Приложение 6 2021 год'!K754</f>
        <v>107.1</v>
      </c>
      <c r="L396" s="173">
        <f>'[1]Приложение 6 2021 год'!L754</f>
        <v>107.1</v>
      </c>
    </row>
    <row r="397" spans="2:14" s="21" customFormat="1" ht="42" customHeight="1" x14ac:dyDescent="0.2">
      <c r="B397" s="124" t="s">
        <v>341</v>
      </c>
      <c r="C397" s="63" t="s">
        <v>332</v>
      </c>
      <c r="D397" s="53" t="s">
        <v>15</v>
      </c>
      <c r="E397" s="53" t="s">
        <v>10</v>
      </c>
      <c r="F397" s="49" t="s">
        <v>342</v>
      </c>
      <c r="G397" s="97"/>
      <c r="H397" s="97"/>
      <c r="I397" s="97"/>
      <c r="J397" s="97"/>
      <c r="K397" s="173">
        <f>K398</f>
        <v>4897.96</v>
      </c>
      <c r="L397" s="173">
        <f>L398</f>
        <v>4138.2700000000004</v>
      </c>
    </row>
    <row r="398" spans="2:14" s="21" customFormat="1" ht="33.75" customHeight="1" x14ac:dyDescent="0.2">
      <c r="B398" s="42" t="s">
        <v>46</v>
      </c>
      <c r="C398" s="63" t="s">
        <v>332</v>
      </c>
      <c r="D398" s="53" t="s">
        <v>15</v>
      </c>
      <c r="E398" s="53" t="s">
        <v>10</v>
      </c>
      <c r="F398" s="49" t="s">
        <v>342</v>
      </c>
      <c r="G398" s="97" t="s">
        <v>277</v>
      </c>
      <c r="H398" s="97" t="s">
        <v>137</v>
      </c>
      <c r="I398" s="97" t="s">
        <v>23</v>
      </c>
      <c r="J398" s="97" t="s">
        <v>239</v>
      </c>
      <c r="K398" s="173">
        <f>'[1]Приложение 6 2021 год'!K558</f>
        <v>4897.96</v>
      </c>
      <c r="L398" s="173">
        <f>'[1]Приложение 6 2021 год'!L558</f>
        <v>4138.2700000000004</v>
      </c>
    </row>
    <row r="399" spans="2:14" s="21" customFormat="1" ht="47.25" customHeight="1" x14ac:dyDescent="0.2">
      <c r="B399" s="188" t="s">
        <v>343</v>
      </c>
      <c r="C399" s="63" t="s">
        <v>332</v>
      </c>
      <c r="D399" s="53" t="s">
        <v>15</v>
      </c>
      <c r="E399" s="53" t="s">
        <v>23</v>
      </c>
      <c r="F399" s="81" t="s">
        <v>13</v>
      </c>
      <c r="G399" s="97"/>
      <c r="H399" s="97"/>
      <c r="I399" s="97"/>
      <c r="J399" s="97"/>
      <c r="K399" s="173">
        <f>K400+K402+K404+K406+K408</f>
        <v>9155.4400000000023</v>
      </c>
      <c r="L399" s="173">
        <f>L400+L402+L404+L406+L408</f>
        <v>5105.12</v>
      </c>
    </row>
    <row r="400" spans="2:14" s="21" customFormat="1" ht="36" customHeight="1" x14ac:dyDescent="0.2">
      <c r="B400" s="42" t="s">
        <v>344</v>
      </c>
      <c r="C400" s="63" t="s">
        <v>332</v>
      </c>
      <c r="D400" s="53" t="s">
        <v>15</v>
      </c>
      <c r="E400" s="53" t="s">
        <v>23</v>
      </c>
      <c r="F400" s="39" t="s">
        <v>248</v>
      </c>
      <c r="G400" s="97"/>
      <c r="H400" s="97"/>
      <c r="I400" s="97"/>
      <c r="J400" s="97"/>
      <c r="K400" s="173">
        <f>K401</f>
        <v>2.7000623958883807E-13</v>
      </c>
      <c r="L400" s="173">
        <f>L401</f>
        <v>2.7000623958883807E-13</v>
      </c>
    </row>
    <row r="401" spans="2:12" s="21" customFormat="1" ht="38.25" customHeight="1" x14ac:dyDescent="0.2">
      <c r="B401" s="112" t="s">
        <v>46</v>
      </c>
      <c r="C401" s="183" t="s">
        <v>332</v>
      </c>
      <c r="D401" s="184" t="s">
        <v>15</v>
      </c>
      <c r="E401" s="184" t="s">
        <v>23</v>
      </c>
      <c r="F401" s="30" t="s">
        <v>248</v>
      </c>
      <c r="G401" s="97" t="s">
        <v>181</v>
      </c>
      <c r="H401" s="97" t="s">
        <v>137</v>
      </c>
      <c r="I401" s="97" t="s">
        <v>23</v>
      </c>
      <c r="J401" s="97" t="s">
        <v>239</v>
      </c>
      <c r="K401" s="173">
        <f>'[1]Приложение 6 2021 год'!K394</f>
        <v>2.7000623958883807E-13</v>
      </c>
      <c r="L401" s="173">
        <f>'[1]Приложение 6 2021 год'!L394</f>
        <v>2.7000623958883807E-13</v>
      </c>
    </row>
    <row r="402" spans="2:12" s="21" customFormat="1" ht="38.25" customHeight="1" x14ac:dyDescent="0.2">
      <c r="B402" s="51" t="s">
        <v>345</v>
      </c>
      <c r="C402" s="63" t="s">
        <v>332</v>
      </c>
      <c r="D402" s="53" t="s">
        <v>15</v>
      </c>
      <c r="E402" s="53" t="s">
        <v>23</v>
      </c>
      <c r="F402" s="81" t="s">
        <v>342</v>
      </c>
      <c r="G402" s="97"/>
      <c r="H402" s="97"/>
      <c r="I402" s="97"/>
      <c r="J402" s="97"/>
      <c r="K402" s="173">
        <f>K403</f>
        <v>4050.32</v>
      </c>
      <c r="L402" s="173">
        <f>L403</f>
        <v>0</v>
      </c>
    </row>
    <row r="403" spans="2:12" s="21" customFormat="1" ht="30.75" customHeight="1" x14ac:dyDescent="0.2">
      <c r="B403" s="51" t="s">
        <v>46</v>
      </c>
      <c r="C403" s="63" t="s">
        <v>332</v>
      </c>
      <c r="D403" s="53" t="s">
        <v>15</v>
      </c>
      <c r="E403" s="53" t="s">
        <v>23</v>
      </c>
      <c r="F403" s="81" t="s">
        <v>342</v>
      </c>
      <c r="G403" s="97" t="s">
        <v>181</v>
      </c>
      <c r="H403" s="97" t="s">
        <v>137</v>
      </c>
      <c r="I403" s="97" t="s">
        <v>23</v>
      </c>
      <c r="J403" s="97" t="s">
        <v>239</v>
      </c>
      <c r="K403" s="173">
        <f>'[1]Приложение 6 2021 год'!K396</f>
        <v>4050.32</v>
      </c>
      <c r="L403" s="173">
        <f>'[1]Приложение 6 2021 год'!L396</f>
        <v>0</v>
      </c>
    </row>
    <row r="404" spans="2:12" s="21" customFormat="1" ht="28.5" customHeight="1" x14ac:dyDescent="0.2">
      <c r="B404" s="189" t="s">
        <v>346</v>
      </c>
      <c r="C404" s="183" t="s">
        <v>332</v>
      </c>
      <c r="D404" s="184" t="s">
        <v>15</v>
      </c>
      <c r="E404" s="184" t="s">
        <v>23</v>
      </c>
      <c r="F404" s="39" t="s">
        <v>347</v>
      </c>
      <c r="G404" s="97"/>
      <c r="H404" s="97"/>
      <c r="I404" s="97"/>
      <c r="J404" s="97"/>
      <c r="K404" s="173">
        <f>K405</f>
        <v>4993.26</v>
      </c>
      <c r="L404" s="173">
        <f>L405</f>
        <v>4993.26</v>
      </c>
    </row>
    <row r="405" spans="2:12" s="21" customFormat="1" ht="25.5" customHeight="1" x14ac:dyDescent="0.2">
      <c r="B405" s="42" t="s">
        <v>262</v>
      </c>
      <c r="C405" s="183" t="s">
        <v>332</v>
      </c>
      <c r="D405" s="184" t="s">
        <v>15</v>
      </c>
      <c r="E405" s="184" t="s">
        <v>23</v>
      </c>
      <c r="F405" s="39" t="s">
        <v>347</v>
      </c>
      <c r="G405" s="97" t="s">
        <v>181</v>
      </c>
      <c r="H405" s="97" t="s">
        <v>10</v>
      </c>
      <c r="I405" s="97" t="s">
        <v>205</v>
      </c>
      <c r="J405" s="97" t="s">
        <v>348</v>
      </c>
      <c r="K405" s="173">
        <f>'[1]Приложение 6 2021 год'!K293</f>
        <v>4993.26</v>
      </c>
      <c r="L405" s="173">
        <f>'[1]Приложение 6 2021 год'!L293</f>
        <v>4993.26</v>
      </c>
    </row>
    <row r="406" spans="2:12" s="21" customFormat="1" ht="44.25" customHeight="1" x14ac:dyDescent="0.2">
      <c r="B406" s="42" t="s">
        <v>349</v>
      </c>
      <c r="C406" s="63" t="s">
        <v>332</v>
      </c>
      <c r="D406" s="53" t="s">
        <v>15</v>
      </c>
      <c r="E406" s="53" t="s">
        <v>23</v>
      </c>
      <c r="F406" s="81" t="s">
        <v>350</v>
      </c>
      <c r="G406" s="97"/>
      <c r="H406" s="97"/>
      <c r="I406" s="97"/>
      <c r="J406" s="97"/>
      <c r="K406" s="173">
        <f>K407</f>
        <v>5</v>
      </c>
      <c r="L406" s="173">
        <f>L407</f>
        <v>5</v>
      </c>
    </row>
    <row r="407" spans="2:12" s="21" customFormat="1" ht="38.25" customHeight="1" x14ac:dyDescent="0.2">
      <c r="B407" s="42" t="s">
        <v>46</v>
      </c>
      <c r="C407" s="63" t="s">
        <v>332</v>
      </c>
      <c r="D407" s="53" t="s">
        <v>15</v>
      </c>
      <c r="E407" s="53" t="s">
        <v>23</v>
      </c>
      <c r="F407" s="81" t="s">
        <v>350</v>
      </c>
      <c r="G407" s="97" t="s">
        <v>181</v>
      </c>
      <c r="H407" s="97" t="s">
        <v>137</v>
      </c>
      <c r="I407" s="97" t="s">
        <v>23</v>
      </c>
      <c r="J407" s="97" t="s">
        <v>239</v>
      </c>
      <c r="K407" s="173">
        <f>'[1]Приложение 6 2021 год'!K398</f>
        <v>5</v>
      </c>
      <c r="L407" s="173">
        <f>'[1]Приложение 6 2021 год'!L398</f>
        <v>5</v>
      </c>
    </row>
    <row r="408" spans="2:12" s="21" customFormat="1" ht="38.25" customHeight="1" x14ac:dyDescent="0.2">
      <c r="B408" s="42" t="s">
        <v>351</v>
      </c>
      <c r="C408" s="63" t="s">
        <v>332</v>
      </c>
      <c r="D408" s="53" t="s">
        <v>15</v>
      </c>
      <c r="E408" s="53" t="s">
        <v>23</v>
      </c>
      <c r="F408" s="81" t="s">
        <v>352</v>
      </c>
      <c r="G408" s="97"/>
      <c r="H408" s="97"/>
      <c r="I408" s="97"/>
      <c r="J408" s="97"/>
      <c r="K408" s="173">
        <f>K409</f>
        <v>106.86</v>
      </c>
      <c r="L408" s="173">
        <f>L409</f>
        <v>106.86</v>
      </c>
    </row>
    <row r="409" spans="2:12" s="21" customFormat="1" ht="38.25" customHeight="1" x14ac:dyDescent="0.2">
      <c r="B409" s="42" t="s">
        <v>46</v>
      </c>
      <c r="C409" s="63" t="s">
        <v>332</v>
      </c>
      <c r="D409" s="53" t="s">
        <v>15</v>
      </c>
      <c r="E409" s="53" t="s">
        <v>23</v>
      </c>
      <c r="F409" s="81" t="s">
        <v>352</v>
      </c>
      <c r="G409" s="97" t="s">
        <v>181</v>
      </c>
      <c r="H409" s="97" t="s">
        <v>10</v>
      </c>
      <c r="I409" s="97" t="s">
        <v>205</v>
      </c>
      <c r="J409" s="97" t="s">
        <v>239</v>
      </c>
      <c r="K409" s="173">
        <f>'[1]Приложение 6 2021 год'!K295</f>
        <v>106.86</v>
      </c>
      <c r="L409" s="173">
        <f>'[1]Приложение 6 2021 год'!L295</f>
        <v>106.86</v>
      </c>
    </row>
    <row r="410" spans="2:12" s="21" customFormat="1" ht="38.25" customHeight="1" x14ac:dyDescent="0.2">
      <c r="B410" s="42" t="s">
        <v>353</v>
      </c>
      <c r="C410" s="60" t="s">
        <v>332</v>
      </c>
      <c r="D410" s="61" t="s">
        <v>15</v>
      </c>
      <c r="E410" s="61" t="s">
        <v>31</v>
      </c>
      <c r="F410" s="62" t="s">
        <v>354</v>
      </c>
      <c r="G410" s="97"/>
      <c r="H410" s="97"/>
      <c r="I410" s="97"/>
      <c r="J410" s="97"/>
      <c r="K410" s="173">
        <f>K411</f>
        <v>2265.8000000000002</v>
      </c>
      <c r="L410" s="173">
        <f>L411</f>
        <v>2023.8</v>
      </c>
    </row>
    <row r="411" spans="2:12" s="21" customFormat="1" ht="24.75" customHeight="1" x14ac:dyDescent="0.2">
      <c r="B411" s="42" t="s">
        <v>355</v>
      </c>
      <c r="C411" s="60" t="s">
        <v>332</v>
      </c>
      <c r="D411" s="61" t="s">
        <v>15</v>
      </c>
      <c r="E411" s="61" t="s">
        <v>31</v>
      </c>
      <c r="F411" s="62" t="s">
        <v>354</v>
      </c>
      <c r="G411" s="97"/>
      <c r="H411" s="97"/>
      <c r="I411" s="97"/>
      <c r="J411" s="97"/>
      <c r="K411" s="173">
        <f>K412+K413</f>
        <v>2265.8000000000002</v>
      </c>
      <c r="L411" s="173">
        <f>L412+L413</f>
        <v>2023.8</v>
      </c>
    </row>
    <row r="412" spans="2:12" s="21" customFormat="1" ht="32.25" customHeight="1" x14ac:dyDescent="0.2">
      <c r="B412" s="112" t="s">
        <v>46</v>
      </c>
      <c r="C412" s="60" t="s">
        <v>332</v>
      </c>
      <c r="D412" s="61" t="s">
        <v>15</v>
      </c>
      <c r="E412" s="61" t="s">
        <v>31</v>
      </c>
      <c r="F412" s="62" t="s">
        <v>354</v>
      </c>
      <c r="G412" s="97" t="s">
        <v>181</v>
      </c>
      <c r="H412" s="97" t="s">
        <v>137</v>
      </c>
      <c r="I412" s="97" t="s">
        <v>23</v>
      </c>
      <c r="J412" s="97" t="s">
        <v>239</v>
      </c>
      <c r="K412" s="173">
        <f>'[1]Приложение 6 2021 год'!K401</f>
        <v>0</v>
      </c>
      <c r="L412" s="173">
        <f>'[1]Приложение 6 2021 год'!L401</f>
        <v>0</v>
      </c>
    </row>
    <row r="413" spans="2:12" s="21" customFormat="1" ht="23.25" customHeight="1" x14ac:dyDescent="0.2">
      <c r="B413" s="51" t="s">
        <v>243</v>
      </c>
      <c r="C413" s="60" t="s">
        <v>332</v>
      </c>
      <c r="D413" s="61" t="s">
        <v>15</v>
      </c>
      <c r="E413" s="61" t="s">
        <v>31</v>
      </c>
      <c r="F413" s="62" t="s">
        <v>354</v>
      </c>
      <c r="G413" s="97" t="s">
        <v>244</v>
      </c>
      <c r="H413" s="97" t="s">
        <v>137</v>
      </c>
      <c r="I413" s="97" t="s">
        <v>23</v>
      </c>
      <c r="J413" s="97" t="s">
        <v>312</v>
      </c>
      <c r="K413" s="173">
        <f>'[1]Приложение 6 2021 год'!K757</f>
        <v>2265.8000000000002</v>
      </c>
      <c r="L413" s="173">
        <f>'[1]Приложение 6 2021 год'!L757</f>
        <v>2023.8</v>
      </c>
    </row>
    <row r="414" spans="2:12" s="21" customFormat="1" ht="36" customHeight="1" x14ac:dyDescent="0.2">
      <c r="B414" s="186" t="s">
        <v>356</v>
      </c>
      <c r="C414" s="63" t="s">
        <v>332</v>
      </c>
      <c r="D414" s="53" t="s">
        <v>43</v>
      </c>
      <c r="E414" s="53" t="s">
        <v>12</v>
      </c>
      <c r="F414" s="81" t="s">
        <v>13</v>
      </c>
      <c r="G414" s="97"/>
      <c r="H414" s="97"/>
      <c r="I414" s="97"/>
      <c r="J414" s="97"/>
      <c r="K414" s="173">
        <f>K415+K418</f>
        <v>100</v>
      </c>
      <c r="L414" s="173">
        <f>L415+L418</f>
        <v>100</v>
      </c>
    </row>
    <row r="415" spans="2:12" s="21" customFormat="1" ht="32.25" customHeight="1" x14ac:dyDescent="0.2">
      <c r="B415" s="42" t="s">
        <v>357</v>
      </c>
      <c r="C415" s="63" t="s">
        <v>332</v>
      </c>
      <c r="D415" s="53" t="s">
        <v>43</v>
      </c>
      <c r="E415" s="53" t="s">
        <v>10</v>
      </c>
      <c r="F415" s="81" t="s">
        <v>13</v>
      </c>
      <c r="G415" s="97"/>
      <c r="H415" s="97"/>
      <c r="I415" s="97"/>
      <c r="J415" s="97"/>
      <c r="K415" s="173">
        <f>K416</f>
        <v>0</v>
      </c>
      <c r="L415" s="173">
        <f>L416</f>
        <v>0</v>
      </c>
    </row>
    <row r="416" spans="2:12" s="21" customFormat="1" ht="32.25" customHeight="1" x14ac:dyDescent="0.2">
      <c r="B416" s="42" t="s">
        <v>358</v>
      </c>
      <c r="C416" s="63" t="s">
        <v>332</v>
      </c>
      <c r="D416" s="53" t="s">
        <v>43</v>
      </c>
      <c r="E416" s="53" t="s">
        <v>10</v>
      </c>
      <c r="F416" s="62" t="s">
        <v>352</v>
      </c>
      <c r="G416" s="97"/>
      <c r="H416" s="97"/>
      <c r="I416" s="97"/>
      <c r="J416" s="97"/>
      <c r="K416" s="173">
        <f>K417</f>
        <v>0</v>
      </c>
      <c r="L416" s="173">
        <f>L417</f>
        <v>0</v>
      </c>
    </row>
    <row r="417" spans="2:12" s="21" customFormat="1" ht="33" customHeight="1" x14ac:dyDescent="0.2">
      <c r="B417" s="42" t="s">
        <v>46</v>
      </c>
      <c r="C417" s="63" t="s">
        <v>332</v>
      </c>
      <c r="D417" s="53" t="s">
        <v>43</v>
      </c>
      <c r="E417" s="53" t="s">
        <v>10</v>
      </c>
      <c r="F417" s="62" t="s">
        <v>352</v>
      </c>
      <c r="G417" s="97" t="s">
        <v>181</v>
      </c>
      <c r="H417" s="97" t="s">
        <v>137</v>
      </c>
      <c r="I417" s="97" t="s">
        <v>23</v>
      </c>
      <c r="J417" s="97" t="s">
        <v>239</v>
      </c>
      <c r="K417" s="173">
        <f>'[1]Приложение 6 2021 год'!K405</f>
        <v>0</v>
      </c>
      <c r="L417" s="173">
        <f>'[1]Приложение 6 2021 год'!L405</f>
        <v>0</v>
      </c>
    </row>
    <row r="418" spans="2:12" s="21" customFormat="1" ht="33" customHeight="1" x14ac:dyDescent="0.2">
      <c r="B418" s="42" t="s">
        <v>359</v>
      </c>
      <c r="C418" s="63" t="s">
        <v>332</v>
      </c>
      <c r="D418" s="53" t="s">
        <v>43</v>
      </c>
      <c r="E418" s="53" t="s">
        <v>23</v>
      </c>
      <c r="F418" s="61" t="s">
        <v>13</v>
      </c>
      <c r="G418" s="97"/>
      <c r="H418" s="97"/>
      <c r="I418" s="97"/>
      <c r="J418" s="97"/>
      <c r="K418" s="173">
        <f>K419</f>
        <v>100</v>
      </c>
      <c r="L418" s="173">
        <f>L419</f>
        <v>100</v>
      </c>
    </row>
    <row r="419" spans="2:12" s="21" customFormat="1" ht="33" customHeight="1" x14ac:dyDescent="0.2">
      <c r="B419" s="42" t="s">
        <v>360</v>
      </c>
      <c r="C419" s="63" t="s">
        <v>332</v>
      </c>
      <c r="D419" s="53" t="s">
        <v>43</v>
      </c>
      <c r="E419" s="53" t="s">
        <v>23</v>
      </c>
      <c r="F419" s="61" t="s">
        <v>361</v>
      </c>
      <c r="G419" s="97"/>
      <c r="H419" s="97"/>
      <c r="I419" s="97"/>
      <c r="J419" s="97"/>
      <c r="K419" s="173">
        <f>K420</f>
        <v>100</v>
      </c>
      <c r="L419" s="173">
        <f>L420</f>
        <v>100</v>
      </c>
    </row>
    <row r="420" spans="2:12" s="21" customFormat="1" ht="33" customHeight="1" x14ac:dyDescent="0.2">
      <c r="B420" s="51" t="s">
        <v>243</v>
      </c>
      <c r="C420" s="63" t="s">
        <v>332</v>
      </c>
      <c r="D420" s="53" t="s">
        <v>43</v>
      </c>
      <c r="E420" s="53" t="s">
        <v>23</v>
      </c>
      <c r="F420" s="61" t="s">
        <v>361</v>
      </c>
      <c r="G420" s="97" t="s">
        <v>244</v>
      </c>
      <c r="H420" s="97" t="s">
        <v>137</v>
      </c>
      <c r="I420" s="97" t="s">
        <v>23</v>
      </c>
      <c r="J420" s="97" t="s">
        <v>312</v>
      </c>
      <c r="K420" s="173">
        <f>'[1]Приложение 6 2021 год'!K761</f>
        <v>100</v>
      </c>
      <c r="L420" s="173">
        <f>'[1]Приложение 6 2021 год'!L761</f>
        <v>100</v>
      </c>
    </row>
    <row r="421" spans="2:12" s="21" customFormat="1" ht="45.75" customHeight="1" x14ac:dyDescent="0.2">
      <c r="B421" s="186" t="s">
        <v>362</v>
      </c>
      <c r="C421" s="63" t="s">
        <v>332</v>
      </c>
      <c r="D421" s="53" t="s">
        <v>70</v>
      </c>
      <c r="E421" s="53" t="s">
        <v>12</v>
      </c>
      <c r="F421" s="81" t="s">
        <v>13</v>
      </c>
      <c r="G421" s="97"/>
      <c r="H421" s="97"/>
      <c r="I421" s="97"/>
      <c r="J421" s="97"/>
      <c r="K421" s="173">
        <f t="shared" ref="K421:L423" si="5">K422</f>
        <v>0</v>
      </c>
      <c r="L421" s="173">
        <f t="shared" si="5"/>
        <v>0</v>
      </c>
    </row>
    <row r="422" spans="2:12" s="21" customFormat="1" ht="33" customHeight="1" x14ac:dyDescent="0.2">
      <c r="B422" s="37" t="s">
        <v>363</v>
      </c>
      <c r="C422" s="63" t="s">
        <v>332</v>
      </c>
      <c r="D422" s="53" t="s">
        <v>70</v>
      </c>
      <c r="E422" s="53" t="s">
        <v>10</v>
      </c>
      <c r="F422" s="81" t="s">
        <v>13</v>
      </c>
      <c r="G422" s="97"/>
      <c r="H422" s="97"/>
      <c r="I422" s="97"/>
      <c r="J422" s="97"/>
      <c r="K422" s="173">
        <f t="shared" si="5"/>
        <v>0</v>
      </c>
      <c r="L422" s="173">
        <f t="shared" si="5"/>
        <v>0</v>
      </c>
    </row>
    <row r="423" spans="2:12" s="21" customFormat="1" ht="36" customHeight="1" x14ac:dyDescent="0.2">
      <c r="B423" s="37" t="s">
        <v>364</v>
      </c>
      <c r="C423" s="63" t="s">
        <v>332</v>
      </c>
      <c r="D423" s="53" t="s">
        <v>70</v>
      </c>
      <c r="E423" s="53" t="s">
        <v>10</v>
      </c>
      <c r="F423" s="81" t="s">
        <v>365</v>
      </c>
      <c r="G423" s="97"/>
      <c r="H423" s="97"/>
      <c r="I423" s="97"/>
      <c r="J423" s="97"/>
      <c r="K423" s="173">
        <f t="shared" si="5"/>
        <v>0</v>
      </c>
      <c r="L423" s="173">
        <f t="shared" si="5"/>
        <v>0</v>
      </c>
    </row>
    <row r="424" spans="2:12" s="21" customFormat="1" ht="33" customHeight="1" x14ac:dyDescent="0.2">
      <c r="B424" s="42" t="s">
        <v>46</v>
      </c>
      <c r="C424" s="63" t="s">
        <v>332</v>
      </c>
      <c r="D424" s="53" t="s">
        <v>70</v>
      </c>
      <c r="E424" s="53" t="s">
        <v>10</v>
      </c>
      <c r="F424" s="81" t="s">
        <v>365</v>
      </c>
      <c r="G424" s="97" t="s">
        <v>181</v>
      </c>
      <c r="H424" s="97" t="s">
        <v>137</v>
      </c>
      <c r="I424" s="97" t="s">
        <v>10</v>
      </c>
      <c r="J424" s="97" t="s">
        <v>239</v>
      </c>
      <c r="K424" s="173">
        <f>'[1]Приложение 6 2021 год'!K373</f>
        <v>0</v>
      </c>
      <c r="L424" s="173">
        <f>'[1]Приложение 6 2021 год'!L373</f>
        <v>0</v>
      </c>
    </row>
    <row r="425" spans="2:12" s="21" customFormat="1" ht="50.25" customHeight="1" x14ac:dyDescent="0.2">
      <c r="B425" s="190" t="s">
        <v>366</v>
      </c>
      <c r="C425" s="133" t="s">
        <v>367</v>
      </c>
      <c r="D425" s="175" t="s">
        <v>11</v>
      </c>
      <c r="E425" s="175" t="s">
        <v>12</v>
      </c>
      <c r="F425" s="176" t="s">
        <v>13</v>
      </c>
      <c r="G425" s="97"/>
      <c r="H425" s="97"/>
      <c r="I425" s="97"/>
      <c r="J425" s="97"/>
      <c r="K425" s="173">
        <f>K426+K455+K461</f>
        <v>4089.11</v>
      </c>
      <c r="L425" s="173">
        <f>L426+L455+L461</f>
        <v>4087.5899999999997</v>
      </c>
    </row>
    <row r="426" spans="2:12" s="21" customFormat="1" ht="33" customHeight="1" x14ac:dyDescent="0.2">
      <c r="B426" s="191" t="s">
        <v>368</v>
      </c>
      <c r="C426" s="63" t="s">
        <v>367</v>
      </c>
      <c r="D426" s="53" t="s">
        <v>15</v>
      </c>
      <c r="E426" s="53" t="s">
        <v>12</v>
      </c>
      <c r="F426" s="81" t="s">
        <v>13</v>
      </c>
      <c r="G426" s="97"/>
      <c r="H426" s="97"/>
      <c r="I426" s="97"/>
      <c r="J426" s="97"/>
      <c r="K426" s="173">
        <f>K427+K432+K436+K442+K439+K445+K449</f>
        <v>4022.85</v>
      </c>
      <c r="L426" s="173">
        <f>L427+L432+L436+L442+L439+L445+L449</f>
        <v>4021.37</v>
      </c>
    </row>
    <row r="427" spans="2:12" s="21" customFormat="1" ht="54" customHeight="1" x14ac:dyDescent="0.2">
      <c r="B427" s="124" t="s">
        <v>369</v>
      </c>
      <c r="C427" s="63" t="s">
        <v>367</v>
      </c>
      <c r="D427" s="53" t="s">
        <v>15</v>
      </c>
      <c r="E427" s="53" t="s">
        <v>10</v>
      </c>
      <c r="F427" s="81" t="s">
        <v>13</v>
      </c>
      <c r="G427" s="97"/>
      <c r="H427" s="97"/>
      <c r="I427" s="97"/>
      <c r="J427" s="97"/>
      <c r="K427" s="173">
        <f>K428</f>
        <v>5</v>
      </c>
      <c r="L427" s="173">
        <f>L428</f>
        <v>5</v>
      </c>
    </row>
    <row r="428" spans="2:12" s="21" customFormat="1" ht="26.25" customHeight="1" x14ac:dyDescent="0.2">
      <c r="B428" s="51" t="s">
        <v>370</v>
      </c>
      <c r="C428" s="63" t="s">
        <v>367</v>
      </c>
      <c r="D428" s="53" t="s">
        <v>15</v>
      </c>
      <c r="E428" s="53" t="s">
        <v>10</v>
      </c>
      <c r="F428" s="64" t="s">
        <v>371</v>
      </c>
      <c r="G428" s="97"/>
      <c r="H428" s="97"/>
      <c r="I428" s="97"/>
      <c r="J428" s="97"/>
      <c r="K428" s="173">
        <f>K429+K430+K431</f>
        <v>5</v>
      </c>
      <c r="L428" s="173">
        <f>L429+L430+L431</f>
        <v>5</v>
      </c>
    </row>
    <row r="429" spans="2:12" s="21" customFormat="1" ht="33" customHeight="1" x14ac:dyDescent="0.2">
      <c r="B429" s="37" t="s">
        <v>46</v>
      </c>
      <c r="C429" s="63" t="s">
        <v>367</v>
      </c>
      <c r="D429" s="53" t="s">
        <v>15</v>
      </c>
      <c r="E429" s="53" t="s">
        <v>10</v>
      </c>
      <c r="F429" s="64" t="s">
        <v>371</v>
      </c>
      <c r="G429" s="97" t="s">
        <v>95</v>
      </c>
      <c r="H429" s="97" t="s">
        <v>10</v>
      </c>
      <c r="I429" s="97" t="s">
        <v>205</v>
      </c>
      <c r="J429" s="97" t="s">
        <v>239</v>
      </c>
      <c r="K429" s="173">
        <f>'[1]Приложение 6 2021 год'!K26</f>
        <v>0</v>
      </c>
      <c r="L429" s="173">
        <f>'[1]Приложение 6 2021 год'!L26</f>
        <v>0</v>
      </c>
    </row>
    <row r="430" spans="2:12" s="21" customFormat="1" ht="33" customHeight="1" x14ac:dyDescent="0.2">
      <c r="B430" s="37" t="s">
        <v>46</v>
      </c>
      <c r="C430" s="63" t="s">
        <v>367</v>
      </c>
      <c r="D430" s="53" t="s">
        <v>15</v>
      </c>
      <c r="E430" s="53" t="s">
        <v>10</v>
      </c>
      <c r="F430" s="64" t="s">
        <v>371</v>
      </c>
      <c r="G430" s="97" t="s">
        <v>181</v>
      </c>
      <c r="H430" s="97" t="s">
        <v>10</v>
      </c>
      <c r="I430" s="97" t="s">
        <v>205</v>
      </c>
      <c r="J430" s="97" t="s">
        <v>239</v>
      </c>
      <c r="K430" s="173">
        <f>'[1]Приложение 6 2021 год'!K318</f>
        <v>0</v>
      </c>
      <c r="L430" s="173">
        <f>'[1]Приложение 6 2021 год'!L318</f>
        <v>0</v>
      </c>
    </row>
    <row r="431" spans="2:12" s="21" customFormat="1" ht="33" customHeight="1" x14ac:dyDescent="0.2">
      <c r="B431" s="37" t="s">
        <v>46</v>
      </c>
      <c r="C431" s="63" t="s">
        <v>367</v>
      </c>
      <c r="D431" s="53" t="s">
        <v>15</v>
      </c>
      <c r="E431" s="53" t="s">
        <v>10</v>
      </c>
      <c r="F431" s="64" t="s">
        <v>371</v>
      </c>
      <c r="G431" s="97" t="s">
        <v>64</v>
      </c>
      <c r="H431" s="97" t="s">
        <v>10</v>
      </c>
      <c r="I431" s="97" t="s">
        <v>205</v>
      </c>
      <c r="J431" s="97" t="s">
        <v>239</v>
      </c>
      <c r="K431" s="173">
        <f>'[1]Приложение 6 2021 год'!K574</f>
        <v>5</v>
      </c>
      <c r="L431" s="173">
        <f>'[1]Приложение 6 2021 год'!L574</f>
        <v>5</v>
      </c>
    </row>
    <row r="432" spans="2:12" s="21" customFormat="1" ht="33" customHeight="1" x14ac:dyDescent="0.2">
      <c r="B432" s="124" t="s">
        <v>372</v>
      </c>
      <c r="C432" s="63" t="s">
        <v>367</v>
      </c>
      <c r="D432" s="53" t="s">
        <v>15</v>
      </c>
      <c r="E432" s="53" t="s">
        <v>23</v>
      </c>
      <c r="F432" s="64" t="s">
        <v>371</v>
      </c>
      <c r="G432" s="97"/>
      <c r="H432" s="97"/>
      <c r="I432" s="97"/>
      <c r="J432" s="97"/>
      <c r="K432" s="173">
        <f>K433</f>
        <v>10</v>
      </c>
      <c r="L432" s="173">
        <f>L433</f>
        <v>10</v>
      </c>
    </row>
    <row r="433" spans="2:12" s="21" customFormat="1" ht="23.25" customHeight="1" x14ac:dyDescent="0.2">
      <c r="B433" s="51" t="s">
        <v>370</v>
      </c>
      <c r="C433" s="63" t="s">
        <v>367</v>
      </c>
      <c r="D433" s="53" t="s">
        <v>15</v>
      </c>
      <c r="E433" s="53" t="s">
        <v>23</v>
      </c>
      <c r="F433" s="64" t="s">
        <v>371</v>
      </c>
      <c r="G433" s="97"/>
      <c r="H433" s="97"/>
      <c r="I433" s="97"/>
      <c r="J433" s="97"/>
      <c r="K433" s="173">
        <f>K435+K434</f>
        <v>10</v>
      </c>
      <c r="L433" s="173">
        <f>L435+L434</f>
        <v>10</v>
      </c>
    </row>
    <row r="434" spans="2:12" s="21" customFormat="1" ht="31.5" customHeight="1" x14ac:dyDescent="0.2">
      <c r="B434" s="37" t="s">
        <v>46</v>
      </c>
      <c r="C434" s="63" t="s">
        <v>367</v>
      </c>
      <c r="D434" s="53" t="s">
        <v>15</v>
      </c>
      <c r="E434" s="53" t="s">
        <v>23</v>
      </c>
      <c r="F434" s="64" t="s">
        <v>371</v>
      </c>
      <c r="G434" s="97" t="s">
        <v>95</v>
      </c>
      <c r="H434" s="97" t="s">
        <v>31</v>
      </c>
      <c r="I434" s="97" t="s">
        <v>373</v>
      </c>
      <c r="J434" s="97" t="s">
        <v>239</v>
      </c>
      <c r="K434" s="173">
        <f>'[1]Приложение 6 2021 год'!K33</f>
        <v>0</v>
      </c>
      <c r="L434" s="173">
        <f>'[1]Приложение 6 2021 год'!L33</f>
        <v>0</v>
      </c>
    </row>
    <row r="435" spans="2:12" s="21" customFormat="1" ht="19.5" customHeight="1" x14ac:dyDescent="0.2">
      <c r="B435" s="42" t="s">
        <v>19</v>
      </c>
      <c r="C435" s="63" t="s">
        <v>367</v>
      </c>
      <c r="D435" s="53" t="s">
        <v>15</v>
      </c>
      <c r="E435" s="53" t="s">
        <v>23</v>
      </c>
      <c r="F435" s="64" t="s">
        <v>371</v>
      </c>
      <c r="G435" s="97" t="s">
        <v>64</v>
      </c>
      <c r="H435" s="97" t="s">
        <v>20</v>
      </c>
      <c r="I435" s="97" t="s">
        <v>31</v>
      </c>
      <c r="J435" s="97" t="s">
        <v>21</v>
      </c>
      <c r="K435" s="173">
        <f>'[1]Приложение 6 2021 год'!K655</f>
        <v>10</v>
      </c>
      <c r="L435" s="173">
        <f>'[1]Приложение 6 2021 год'!L655</f>
        <v>10</v>
      </c>
    </row>
    <row r="436" spans="2:12" s="21" customFormat="1" ht="33" customHeight="1" x14ac:dyDescent="0.2">
      <c r="B436" s="124" t="s">
        <v>374</v>
      </c>
      <c r="C436" s="63" t="s">
        <v>367</v>
      </c>
      <c r="D436" s="53" t="s">
        <v>15</v>
      </c>
      <c r="E436" s="53" t="s">
        <v>31</v>
      </c>
      <c r="F436" s="81" t="s">
        <v>13</v>
      </c>
      <c r="G436" s="97"/>
      <c r="H436" s="97"/>
      <c r="I436" s="97"/>
      <c r="J436" s="97"/>
      <c r="K436" s="173">
        <f>K437</f>
        <v>1</v>
      </c>
      <c r="L436" s="173">
        <f>L437</f>
        <v>1</v>
      </c>
    </row>
    <row r="437" spans="2:12" s="21" customFormat="1" ht="33" customHeight="1" x14ac:dyDescent="0.2">
      <c r="B437" s="51" t="s">
        <v>370</v>
      </c>
      <c r="C437" s="63" t="s">
        <v>367</v>
      </c>
      <c r="D437" s="53" t="s">
        <v>15</v>
      </c>
      <c r="E437" s="53" t="s">
        <v>31</v>
      </c>
      <c r="F437" s="59" t="s">
        <v>371</v>
      </c>
      <c r="G437" s="97"/>
      <c r="H437" s="97"/>
      <c r="I437" s="97"/>
      <c r="J437" s="97"/>
      <c r="K437" s="173">
        <f>K438</f>
        <v>1</v>
      </c>
      <c r="L437" s="173">
        <f>L438</f>
        <v>1</v>
      </c>
    </row>
    <row r="438" spans="2:12" s="21" customFormat="1" ht="33" customHeight="1" x14ac:dyDescent="0.2">
      <c r="B438" s="37" t="s">
        <v>375</v>
      </c>
      <c r="C438" s="63" t="s">
        <v>367</v>
      </c>
      <c r="D438" s="53" t="s">
        <v>15</v>
      </c>
      <c r="E438" s="53" t="s">
        <v>31</v>
      </c>
      <c r="F438" s="64" t="s">
        <v>371</v>
      </c>
      <c r="G438" s="97" t="s">
        <v>181</v>
      </c>
      <c r="H438" s="97" t="s">
        <v>31</v>
      </c>
      <c r="I438" s="97" t="s">
        <v>373</v>
      </c>
      <c r="J438" s="97" t="s">
        <v>376</v>
      </c>
      <c r="K438" s="173">
        <f>'[1]Приложение 6 2021 год'!K337</f>
        <v>1</v>
      </c>
      <c r="L438" s="173">
        <f>'[1]Приложение 6 2021 год'!L337</f>
        <v>1</v>
      </c>
    </row>
    <row r="439" spans="2:12" s="21" customFormat="1" ht="33" customHeight="1" x14ac:dyDescent="0.2">
      <c r="B439" s="124" t="s">
        <v>377</v>
      </c>
      <c r="C439" s="63" t="s">
        <v>367</v>
      </c>
      <c r="D439" s="53" t="s">
        <v>15</v>
      </c>
      <c r="E439" s="53" t="s">
        <v>28</v>
      </c>
      <c r="F439" s="81" t="s">
        <v>13</v>
      </c>
      <c r="G439" s="97"/>
      <c r="H439" s="97"/>
      <c r="I439" s="97"/>
      <c r="J439" s="97"/>
      <c r="K439" s="173">
        <f>K440</f>
        <v>54.63</v>
      </c>
      <c r="L439" s="173">
        <f>L440</f>
        <v>53.15</v>
      </c>
    </row>
    <row r="440" spans="2:12" s="21" customFormat="1" ht="33" customHeight="1" x14ac:dyDescent="0.2">
      <c r="B440" s="37" t="s">
        <v>378</v>
      </c>
      <c r="C440" s="63" t="s">
        <v>367</v>
      </c>
      <c r="D440" s="53" t="s">
        <v>15</v>
      </c>
      <c r="E440" s="53" t="s">
        <v>28</v>
      </c>
      <c r="F440" s="59" t="s">
        <v>379</v>
      </c>
      <c r="G440" s="97"/>
      <c r="H440" s="97"/>
      <c r="I440" s="97"/>
      <c r="J440" s="97"/>
      <c r="K440" s="173">
        <f>K441</f>
        <v>54.63</v>
      </c>
      <c r="L440" s="173">
        <f>L441</f>
        <v>53.15</v>
      </c>
    </row>
    <row r="441" spans="2:12" s="21" customFormat="1" ht="33" customHeight="1" x14ac:dyDescent="0.2">
      <c r="B441" s="42" t="s">
        <v>46</v>
      </c>
      <c r="C441" s="183" t="s">
        <v>367</v>
      </c>
      <c r="D441" s="184" t="s">
        <v>15</v>
      </c>
      <c r="E441" s="184" t="s">
        <v>28</v>
      </c>
      <c r="F441" s="149" t="s">
        <v>379</v>
      </c>
      <c r="G441" s="97" t="s">
        <v>181</v>
      </c>
      <c r="H441" s="97" t="s">
        <v>31</v>
      </c>
      <c r="I441" s="97" t="s">
        <v>373</v>
      </c>
      <c r="J441" s="97" t="s">
        <v>239</v>
      </c>
      <c r="K441" s="173">
        <f>'[1]Приложение 6 2021 год'!K340</f>
        <v>54.63</v>
      </c>
      <c r="L441" s="173">
        <f>'[1]Приложение 6 2021 год'!L340</f>
        <v>53.15</v>
      </c>
    </row>
    <row r="442" spans="2:12" s="21" customFormat="1" ht="33" customHeight="1" x14ac:dyDescent="0.2">
      <c r="B442" s="124" t="s">
        <v>380</v>
      </c>
      <c r="C442" s="63" t="s">
        <v>367</v>
      </c>
      <c r="D442" s="53" t="s">
        <v>15</v>
      </c>
      <c r="E442" s="53" t="s">
        <v>20</v>
      </c>
      <c r="F442" s="64" t="s">
        <v>13</v>
      </c>
      <c r="G442" s="97"/>
      <c r="H442" s="97"/>
      <c r="I442" s="97"/>
      <c r="J442" s="97"/>
      <c r="K442" s="173">
        <f>K443</f>
        <v>9.25</v>
      </c>
      <c r="L442" s="173">
        <f>L443</f>
        <v>9.25</v>
      </c>
    </row>
    <row r="443" spans="2:12" s="21" customFormat="1" ht="25.5" customHeight="1" x14ac:dyDescent="0.2">
      <c r="B443" s="51" t="s">
        <v>370</v>
      </c>
      <c r="C443" s="192" t="s">
        <v>367</v>
      </c>
      <c r="D443" s="50" t="s">
        <v>15</v>
      </c>
      <c r="E443" s="50" t="s">
        <v>20</v>
      </c>
      <c r="F443" s="59" t="s">
        <v>371</v>
      </c>
      <c r="G443" s="97"/>
      <c r="H443" s="97"/>
      <c r="I443" s="97"/>
      <c r="J443" s="97"/>
      <c r="K443" s="173">
        <f>K444</f>
        <v>9.25</v>
      </c>
      <c r="L443" s="173">
        <f>L444</f>
        <v>9.25</v>
      </c>
    </row>
    <row r="444" spans="2:12" s="21" customFormat="1" ht="33" customHeight="1" x14ac:dyDescent="0.2">
      <c r="B444" s="37" t="s">
        <v>46</v>
      </c>
      <c r="C444" s="63" t="s">
        <v>367</v>
      </c>
      <c r="D444" s="53" t="s">
        <v>15</v>
      </c>
      <c r="E444" s="53" t="s">
        <v>20</v>
      </c>
      <c r="F444" s="64" t="s">
        <v>371</v>
      </c>
      <c r="G444" s="97" t="s">
        <v>181</v>
      </c>
      <c r="H444" s="97" t="s">
        <v>31</v>
      </c>
      <c r="I444" s="97" t="s">
        <v>373</v>
      </c>
      <c r="J444" s="97" t="s">
        <v>239</v>
      </c>
      <c r="K444" s="173">
        <f>'[1]Приложение 6 2021 год'!K343</f>
        <v>9.25</v>
      </c>
      <c r="L444" s="173">
        <f>'[1]Приложение 6 2021 год'!L343</f>
        <v>9.25</v>
      </c>
    </row>
    <row r="445" spans="2:12" s="21" customFormat="1" ht="40.5" customHeight="1" x14ac:dyDescent="0.2">
      <c r="B445" s="124" t="s">
        <v>381</v>
      </c>
      <c r="C445" s="192" t="s">
        <v>367</v>
      </c>
      <c r="D445" s="50" t="s">
        <v>15</v>
      </c>
      <c r="E445" s="50" t="s">
        <v>39</v>
      </c>
      <c r="F445" s="59" t="s">
        <v>13</v>
      </c>
      <c r="G445" s="97"/>
      <c r="H445" s="97"/>
      <c r="I445" s="97"/>
      <c r="J445" s="97"/>
      <c r="K445" s="173">
        <f>K446</f>
        <v>852.7</v>
      </c>
      <c r="L445" s="173">
        <f>L446</f>
        <v>852.7</v>
      </c>
    </row>
    <row r="446" spans="2:12" s="21" customFormat="1" ht="78" customHeight="1" x14ac:dyDescent="0.2">
      <c r="B446" s="42" t="s">
        <v>382</v>
      </c>
      <c r="C446" s="183" t="s">
        <v>367</v>
      </c>
      <c r="D446" s="184" t="s">
        <v>15</v>
      </c>
      <c r="E446" s="184" t="s">
        <v>39</v>
      </c>
      <c r="F446" s="39" t="s">
        <v>383</v>
      </c>
      <c r="G446" s="97"/>
      <c r="H446" s="97"/>
      <c r="I446" s="97"/>
      <c r="J446" s="97"/>
      <c r="K446" s="173">
        <f>K447+K448</f>
        <v>852.7</v>
      </c>
      <c r="L446" s="173">
        <f>L447+L448</f>
        <v>852.7</v>
      </c>
    </row>
    <row r="447" spans="2:12" s="21" customFormat="1" ht="35.25" customHeight="1" x14ac:dyDescent="0.2">
      <c r="B447" s="42" t="s">
        <v>87</v>
      </c>
      <c r="C447" s="183" t="s">
        <v>367</v>
      </c>
      <c r="D447" s="184" t="s">
        <v>15</v>
      </c>
      <c r="E447" s="184" t="s">
        <v>39</v>
      </c>
      <c r="F447" s="39" t="s">
        <v>383</v>
      </c>
      <c r="G447" s="97" t="s">
        <v>181</v>
      </c>
      <c r="H447" s="97" t="s">
        <v>10</v>
      </c>
      <c r="I447" s="97" t="s">
        <v>28</v>
      </c>
      <c r="J447" s="97" t="s">
        <v>267</v>
      </c>
      <c r="K447" s="173">
        <f>'[1]Приложение 6 2021 год'!K255</f>
        <v>610.70000000000005</v>
      </c>
      <c r="L447" s="173">
        <f>'[1]Приложение 6 2021 год'!L255</f>
        <v>610.70000000000005</v>
      </c>
    </row>
    <row r="448" spans="2:12" s="21" customFormat="1" ht="32.25" customHeight="1" x14ac:dyDescent="0.2">
      <c r="B448" s="42" t="s">
        <v>46</v>
      </c>
      <c r="C448" s="183" t="s">
        <v>367</v>
      </c>
      <c r="D448" s="184" t="s">
        <v>15</v>
      </c>
      <c r="E448" s="184" t="s">
        <v>39</v>
      </c>
      <c r="F448" s="39" t="s">
        <v>383</v>
      </c>
      <c r="G448" s="97" t="s">
        <v>181</v>
      </c>
      <c r="H448" s="97" t="s">
        <v>10</v>
      </c>
      <c r="I448" s="97" t="s">
        <v>28</v>
      </c>
      <c r="J448" s="97" t="s">
        <v>239</v>
      </c>
      <c r="K448" s="173">
        <f>'[1]Приложение 6 2021 год'!K256</f>
        <v>242</v>
      </c>
      <c r="L448" s="173">
        <f>'[1]Приложение 6 2021 год'!L256</f>
        <v>242</v>
      </c>
    </row>
    <row r="449" spans="2:12" s="21" customFormat="1" ht="40.5" customHeight="1" x14ac:dyDescent="0.2">
      <c r="B449" s="124" t="s">
        <v>384</v>
      </c>
      <c r="C449" s="63" t="s">
        <v>367</v>
      </c>
      <c r="D449" s="53" t="s">
        <v>15</v>
      </c>
      <c r="E449" s="53" t="s">
        <v>47</v>
      </c>
      <c r="F449" s="64" t="s">
        <v>13</v>
      </c>
      <c r="G449" s="97"/>
      <c r="H449" s="97"/>
      <c r="I449" s="97"/>
      <c r="J449" s="97"/>
      <c r="K449" s="173">
        <f>K450+K453</f>
        <v>3090.27</v>
      </c>
      <c r="L449" s="173">
        <f>L450+L453</f>
        <v>3090.27</v>
      </c>
    </row>
    <row r="450" spans="2:12" s="21" customFormat="1" ht="33" customHeight="1" x14ac:dyDescent="0.2">
      <c r="B450" s="42" t="s">
        <v>51</v>
      </c>
      <c r="C450" s="63" t="s">
        <v>367</v>
      </c>
      <c r="D450" s="53" t="s">
        <v>15</v>
      </c>
      <c r="E450" s="53" t="s">
        <v>47</v>
      </c>
      <c r="F450" s="57" t="s">
        <v>385</v>
      </c>
      <c r="G450" s="97"/>
      <c r="H450" s="97"/>
      <c r="I450" s="97"/>
      <c r="J450" s="97"/>
      <c r="K450" s="173">
        <f>K451+K452</f>
        <v>2662.75</v>
      </c>
      <c r="L450" s="173">
        <f>L451+L452</f>
        <v>2662.75</v>
      </c>
    </row>
    <row r="451" spans="2:12" s="21" customFormat="1" ht="33" customHeight="1" x14ac:dyDescent="0.2">
      <c r="B451" s="33" t="s">
        <v>386</v>
      </c>
      <c r="C451" s="63" t="s">
        <v>367</v>
      </c>
      <c r="D451" s="53" t="s">
        <v>15</v>
      </c>
      <c r="E451" s="53" t="s">
        <v>47</v>
      </c>
      <c r="F451" s="57" t="s">
        <v>385</v>
      </c>
      <c r="G451" s="97" t="s">
        <v>181</v>
      </c>
      <c r="H451" s="97" t="s">
        <v>31</v>
      </c>
      <c r="I451" s="97" t="s">
        <v>27</v>
      </c>
      <c r="J451" s="97" t="s">
        <v>387</v>
      </c>
      <c r="K451" s="173">
        <f>'[1]Приложение 6 2021 год'!K328</f>
        <v>2492.91</v>
      </c>
      <c r="L451" s="173">
        <f>'[1]Приложение 6 2021 год'!L328</f>
        <v>2492.91</v>
      </c>
    </row>
    <row r="452" spans="2:12" s="21" customFormat="1" ht="33" customHeight="1" x14ac:dyDescent="0.2">
      <c r="B452" s="42" t="s">
        <v>46</v>
      </c>
      <c r="C452" s="63" t="s">
        <v>367</v>
      </c>
      <c r="D452" s="53" t="s">
        <v>15</v>
      </c>
      <c r="E452" s="53" t="s">
        <v>47</v>
      </c>
      <c r="F452" s="57" t="s">
        <v>385</v>
      </c>
      <c r="G452" s="97" t="s">
        <v>181</v>
      </c>
      <c r="H452" s="97" t="s">
        <v>31</v>
      </c>
      <c r="I452" s="97" t="s">
        <v>27</v>
      </c>
      <c r="J452" s="97" t="s">
        <v>239</v>
      </c>
      <c r="K452" s="173">
        <f>'[1]Приложение 6 2021 год'!K329</f>
        <v>169.84</v>
      </c>
      <c r="L452" s="173">
        <f>'[1]Приложение 6 2021 год'!L329</f>
        <v>169.84</v>
      </c>
    </row>
    <row r="453" spans="2:12" s="21" customFormat="1" ht="52.5" customHeight="1" x14ac:dyDescent="0.2">
      <c r="B453" s="79" t="s">
        <v>34</v>
      </c>
      <c r="C453" s="63" t="s">
        <v>367</v>
      </c>
      <c r="D453" s="53" t="s">
        <v>15</v>
      </c>
      <c r="E453" s="53" t="s">
        <v>47</v>
      </c>
      <c r="F453" s="57" t="s">
        <v>35</v>
      </c>
      <c r="G453" s="97"/>
      <c r="H453" s="97"/>
      <c r="I453" s="97"/>
      <c r="J453" s="97"/>
      <c r="K453" s="173">
        <f>K454</f>
        <v>427.52</v>
      </c>
      <c r="L453" s="173">
        <f>L454</f>
        <v>427.52</v>
      </c>
    </row>
    <row r="454" spans="2:12" s="21" customFormat="1" ht="22.5" customHeight="1" x14ac:dyDescent="0.2">
      <c r="B454" s="188" t="s">
        <v>386</v>
      </c>
      <c r="C454" s="63" t="s">
        <v>367</v>
      </c>
      <c r="D454" s="53" t="s">
        <v>15</v>
      </c>
      <c r="E454" s="53" t="s">
        <v>47</v>
      </c>
      <c r="F454" s="57" t="s">
        <v>35</v>
      </c>
      <c r="G454" s="97" t="s">
        <v>181</v>
      </c>
      <c r="H454" s="97" t="s">
        <v>31</v>
      </c>
      <c r="I454" s="97" t="s">
        <v>27</v>
      </c>
      <c r="J454" s="97" t="s">
        <v>387</v>
      </c>
      <c r="K454" s="173">
        <f>'[1]Приложение 6 2021 год'!K331</f>
        <v>427.52</v>
      </c>
      <c r="L454" s="173">
        <f>'[1]Приложение 6 2021 год'!L331</f>
        <v>427.52</v>
      </c>
    </row>
    <row r="455" spans="2:12" s="21" customFormat="1" ht="21" customHeight="1" x14ac:dyDescent="0.2">
      <c r="B455" s="191" t="s">
        <v>388</v>
      </c>
      <c r="C455" s="63" t="s">
        <v>367</v>
      </c>
      <c r="D455" s="53" t="s">
        <v>43</v>
      </c>
      <c r="E455" s="53" t="s">
        <v>12</v>
      </c>
      <c r="F455" s="81" t="s">
        <v>13</v>
      </c>
      <c r="G455" s="97"/>
      <c r="H455" s="97"/>
      <c r="I455" s="97"/>
      <c r="J455" s="97"/>
      <c r="K455" s="173">
        <f>K456</f>
        <v>61.26</v>
      </c>
      <c r="L455" s="173">
        <f>L456</f>
        <v>61.22</v>
      </c>
    </row>
    <row r="456" spans="2:12" s="21" customFormat="1" ht="58.5" customHeight="1" x14ac:dyDescent="0.2">
      <c r="B456" s="124" t="s">
        <v>389</v>
      </c>
      <c r="C456" s="63" t="s">
        <v>367</v>
      </c>
      <c r="D456" s="53" t="s">
        <v>43</v>
      </c>
      <c r="E456" s="53" t="s">
        <v>10</v>
      </c>
      <c r="F456" s="81" t="s">
        <v>13</v>
      </c>
      <c r="G456" s="97"/>
      <c r="H456" s="97"/>
      <c r="I456" s="97"/>
      <c r="J456" s="97"/>
      <c r="K456" s="173">
        <f>K457+K459</f>
        <v>61.26</v>
      </c>
      <c r="L456" s="173">
        <f>L457+L459</f>
        <v>61.22</v>
      </c>
    </row>
    <row r="457" spans="2:12" s="21" customFormat="1" ht="21" customHeight="1" x14ac:dyDescent="0.2">
      <c r="B457" s="51" t="s">
        <v>370</v>
      </c>
      <c r="C457" s="63" t="s">
        <v>367</v>
      </c>
      <c r="D457" s="53" t="s">
        <v>43</v>
      </c>
      <c r="E457" s="53" t="s">
        <v>10</v>
      </c>
      <c r="F457" s="59" t="s">
        <v>371</v>
      </c>
      <c r="G457" s="97"/>
      <c r="H457" s="97"/>
      <c r="I457" s="97"/>
      <c r="J457" s="97"/>
      <c r="K457" s="173">
        <f>K458</f>
        <v>15</v>
      </c>
      <c r="L457" s="173">
        <f>L458</f>
        <v>15</v>
      </c>
    </row>
    <row r="458" spans="2:12" s="21" customFormat="1" ht="22.5" customHeight="1" x14ac:dyDescent="0.2">
      <c r="B458" s="42" t="s">
        <v>19</v>
      </c>
      <c r="C458" s="63" t="s">
        <v>367</v>
      </c>
      <c r="D458" s="53" t="s">
        <v>43</v>
      </c>
      <c r="E458" s="53" t="s">
        <v>10</v>
      </c>
      <c r="F458" s="49" t="s">
        <v>371</v>
      </c>
      <c r="G458" s="97" t="s">
        <v>95</v>
      </c>
      <c r="H458" s="97" t="s">
        <v>57</v>
      </c>
      <c r="I458" s="97" t="s">
        <v>10</v>
      </c>
      <c r="J458" s="97" t="s">
        <v>21</v>
      </c>
      <c r="K458" s="173">
        <f>'[1]Приложение 6 2021 год'!K190</f>
        <v>15</v>
      </c>
      <c r="L458" s="173">
        <f>'[1]Приложение 6 2021 год'!L190</f>
        <v>15</v>
      </c>
    </row>
    <row r="459" spans="2:12" s="21" customFormat="1" ht="31.5" customHeight="1" x14ac:dyDescent="0.2">
      <c r="B459" s="51" t="s">
        <v>390</v>
      </c>
      <c r="C459" s="94" t="s">
        <v>367</v>
      </c>
      <c r="D459" s="50" t="s">
        <v>43</v>
      </c>
      <c r="E459" s="50" t="s">
        <v>10</v>
      </c>
      <c r="F459" s="50" t="s">
        <v>391</v>
      </c>
      <c r="G459" s="97"/>
      <c r="H459" s="97"/>
      <c r="I459" s="97"/>
      <c r="J459" s="97"/>
      <c r="K459" s="173">
        <f>K460</f>
        <v>46.26</v>
      </c>
      <c r="L459" s="173">
        <f>L460</f>
        <v>46.22</v>
      </c>
    </row>
    <row r="460" spans="2:12" s="21" customFormat="1" ht="31.5" customHeight="1" x14ac:dyDescent="0.2">
      <c r="B460" s="42" t="s">
        <v>46</v>
      </c>
      <c r="C460" s="80" t="s">
        <v>367</v>
      </c>
      <c r="D460" s="53" t="s">
        <v>43</v>
      </c>
      <c r="E460" s="53" t="s">
        <v>10</v>
      </c>
      <c r="F460" s="81" t="s">
        <v>391</v>
      </c>
      <c r="G460" s="97" t="s">
        <v>64</v>
      </c>
      <c r="H460" s="97" t="s">
        <v>20</v>
      </c>
      <c r="I460" s="97" t="s">
        <v>47</v>
      </c>
      <c r="J460" s="97" t="s">
        <v>239</v>
      </c>
      <c r="K460" s="173">
        <f>'[1]Приложение 6 2021 год'!K689</f>
        <v>46.26</v>
      </c>
      <c r="L460" s="173">
        <f>'[1]Приложение 6 2021 год'!L689</f>
        <v>46.22</v>
      </c>
    </row>
    <row r="461" spans="2:12" s="21" customFormat="1" ht="55.5" customHeight="1" x14ac:dyDescent="0.2">
      <c r="B461" s="191" t="s">
        <v>392</v>
      </c>
      <c r="C461" s="63" t="s">
        <v>367</v>
      </c>
      <c r="D461" s="53" t="s">
        <v>70</v>
      </c>
      <c r="E461" s="53" t="s">
        <v>12</v>
      </c>
      <c r="F461" s="81" t="s">
        <v>13</v>
      </c>
      <c r="G461" s="97"/>
      <c r="H461" s="97"/>
      <c r="I461" s="97"/>
      <c r="J461" s="97"/>
      <c r="K461" s="173">
        <f>K462</f>
        <v>5</v>
      </c>
      <c r="L461" s="173">
        <f>L462</f>
        <v>5</v>
      </c>
    </row>
    <row r="462" spans="2:12" s="21" customFormat="1" ht="46.5" customHeight="1" x14ac:dyDescent="0.2">
      <c r="B462" s="124" t="s">
        <v>393</v>
      </c>
      <c r="C462" s="63" t="s">
        <v>367</v>
      </c>
      <c r="D462" s="53" t="s">
        <v>70</v>
      </c>
      <c r="E462" s="53" t="s">
        <v>10</v>
      </c>
      <c r="F462" s="81" t="s">
        <v>13</v>
      </c>
      <c r="G462" s="97"/>
      <c r="H462" s="97"/>
      <c r="I462" s="97"/>
      <c r="J462" s="97"/>
      <c r="K462" s="173">
        <f>K463</f>
        <v>5</v>
      </c>
      <c r="L462" s="173">
        <f>L463</f>
        <v>5</v>
      </c>
    </row>
    <row r="463" spans="2:12" s="21" customFormat="1" ht="23.25" customHeight="1" x14ac:dyDescent="0.2">
      <c r="B463" s="51" t="s">
        <v>370</v>
      </c>
      <c r="C463" s="63" t="s">
        <v>367</v>
      </c>
      <c r="D463" s="53" t="s">
        <v>70</v>
      </c>
      <c r="E463" s="53" t="s">
        <v>10</v>
      </c>
      <c r="F463" s="59" t="s">
        <v>371</v>
      </c>
      <c r="G463" s="97"/>
      <c r="H463" s="97"/>
      <c r="I463" s="97"/>
      <c r="J463" s="97"/>
      <c r="K463" s="173">
        <f>K464+K465</f>
        <v>5</v>
      </c>
      <c r="L463" s="173">
        <f>L464+L465</f>
        <v>5</v>
      </c>
    </row>
    <row r="464" spans="2:12" s="21" customFormat="1" ht="33" customHeight="1" x14ac:dyDescent="0.2">
      <c r="B464" s="42" t="s">
        <v>46</v>
      </c>
      <c r="C464" s="63" t="s">
        <v>367</v>
      </c>
      <c r="D464" s="53" t="s">
        <v>70</v>
      </c>
      <c r="E464" s="53" t="s">
        <v>10</v>
      </c>
      <c r="F464" s="49" t="s">
        <v>371</v>
      </c>
      <c r="G464" s="97" t="s">
        <v>95</v>
      </c>
      <c r="H464" s="97" t="s">
        <v>31</v>
      </c>
      <c r="I464" s="97" t="s">
        <v>373</v>
      </c>
      <c r="J464" s="97" t="s">
        <v>239</v>
      </c>
      <c r="K464" s="173">
        <f>'[1]Приложение 6 2021 год'!K37</f>
        <v>0</v>
      </c>
      <c r="L464" s="173">
        <f>'[1]Приложение 6 2021 год'!L37</f>
        <v>0</v>
      </c>
    </row>
    <row r="465" spans="2:12" s="21" customFormat="1" ht="27" customHeight="1" x14ac:dyDescent="0.2">
      <c r="B465" s="42" t="s">
        <v>19</v>
      </c>
      <c r="C465" s="63" t="s">
        <v>367</v>
      </c>
      <c r="D465" s="53" t="s">
        <v>70</v>
      </c>
      <c r="E465" s="53" t="s">
        <v>10</v>
      </c>
      <c r="F465" s="49" t="s">
        <v>371</v>
      </c>
      <c r="G465" s="97" t="s">
        <v>64</v>
      </c>
      <c r="H465" s="97" t="s">
        <v>20</v>
      </c>
      <c r="I465" s="97" t="s">
        <v>31</v>
      </c>
      <c r="J465" s="97" t="s">
        <v>21</v>
      </c>
      <c r="K465" s="173">
        <f>'[1]Приложение 6 2021 год'!K659</f>
        <v>5</v>
      </c>
      <c r="L465" s="173">
        <f>'[1]Приложение 6 2021 год'!L659</f>
        <v>5</v>
      </c>
    </row>
    <row r="466" spans="2:12" s="21" customFormat="1" ht="46.5" customHeight="1" x14ac:dyDescent="0.2">
      <c r="B466" s="193" t="s">
        <v>394</v>
      </c>
      <c r="C466" s="150">
        <v>37</v>
      </c>
      <c r="D466" s="151">
        <v>0</v>
      </c>
      <c r="E466" s="151" t="s">
        <v>12</v>
      </c>
      <c r="F466" s="151" t="s">
        <v>13</v>
      </c>
      <c r="G466" s="194"/>
      <c r="H466" s="194"/>
      <c r="I466" s="194"/>
      <c r="J466" s="195"/>
      <c r="K466" s="196">
        <f>K467+K470+K472+K475</f>
        <v>3284.31</v>
      </c>
      <c r="L466" s="196">
        <f>L467+L470+L472+L475</f>
        <v>3284.31</v>
      </c>
    </row>
    <row r="467" spans="2:12" s="21" customFormat="1" ht="46.5" customHeight="1" x14ac:dyDescent="0.2">
      <c r="B467" s="42" t="s">
        <v>395</v>
      </c>
      <c r="C467" s="59" t="s">
        <v>396</v>
      </c>
      <c r="D467" s="59" t="s">
        <v>11</v>
      </c>
      <c r="E467" s="59" t="s">
        <v>10</v>
      </c>
      <c r="F467" s="59" t="s">
        <v>86</v>
      </c>
      <c r="G467" s="197"/>
      <c r="H467" s="197"/>
      <c r="I467" s="197"/>
      <c r="J467" s="118"/>
      <c r="K467" s="58">
        <f>K468</f>
        <v>48.22</v>
      </c>
      <c r="L467" s="58">
        <f>L468</f>
        <v>48.22</v>
      </c>
    </row>
    <row r="468" spans="2:12" s="21" customFormat="1" ht="27" customHeight="1" x14ac:dyDescent="0.2">
      <c r="B468" s="45" t="s">
        <v>231</v>
      </c>
      <c r="C468" s="48" t="s">
        <v>396</v>
      </c>
      <c r="D468" s="49" t="s">
        <v>11</v>
      </c>
      <c r="E468" s="49" t="s">
        <v>10</v>
      </c>
      <c r="F468" s="57" t="s">
        <v>86</v>
      </c>
      <c r="G468" s="197"/>
      <c r="H468" s="197"/>
      <c r="I468" s="197"/>
      <c r="J468" s="118"/>
      <c r="K468" s="58">
        <f>K469</f>
        <v>48.22</v>
      </c>
      <c r="L468" s="58">
        <f>L469</f>
        <v>48.22</v>
      </c>
    </row>
    <row r="469" spans="2:12" s="21" customFormat="1" ht="27" customHeight="1" x14ac:dyDescent="0.2">
      <c r="B469" s="42" t="s">
        <v>46</v>
      </c>
      <c r="C469" s="59" t="s">
        <v>396</v>
      </c>
      <c r="D469" s="59" t="s">
        <v>11</v>
      </c>
      <c r="E469" s="59" t="s">
        <v>10</v>
      </c>
      <c r="F469" s="59" t="s">
        <v>86</v>
      </c>
      <c r="G469" s="40" t="s">
        <v>181</v>
      </c>
      <c r="H469" s="40" t="s">
        <v>10</v>
      </c>
      <c r="I469" s="40" t="s">
        <v>205</v>
      </c>
      <c r="J469" s="118">
        <v>240</v>
      </c>
      <c r="K469" s="58">
        <f>'[1]Приложение 6 2021 год'!K299</f>
        <v>48.22</v>
      </c>
      <c r="L469" s="58">
        <f>'[1]Приложение 6 2021 год'!L299</f>
        <v>48.22</v>
      </c>
    </row>
    <row r="470" spans="2:12" s="21" customFormat="1" ht="93.75" customHeight="1" x14ac:dyDescent="0.2">
      <c r="B470" s="45" t="s">
        <v>397</v>
      </c>
      <c r="C470" s="198">
        <v>37</v>
      </c>
      <c r="D470" s="199">
        <v>0</v>
      </c>
      <c r="E470" s="49" t="s">
        <v>23</v>
      </c>
      <c r="F470" s="49" t="s">
        <v>86</v>
      </c>
      <c r="G470" s="197"/>
      <c r="H470" s="197"/>
      <c r="I470" s="197"/>
      <c r="J470" s="118"/>
      <c r="K470" s="58">
        <f>K471</f>
        <v>0</v>
      </c>
      <c r="L470" s="58">
        <f>L471</f>
        <v>0</v>
      </c>
    </row>
    <row r="471" spans="2:12" s="21" customFormat="1" ht="27" customHeight="1" x14ac:dyDescent="0.2">
      <c r="B471" s="42" t="s">
        <v>46</v>
      </c>
      <c r="C471" s="48" t="s">
        <v>396</v>
      </c>
      <c r="D471" s="49" t="s">
        <v>11</v>
      </c>
      <c r="E471" s="49" t="s">
        <v>23</v>
      </c>
      <c r="F471" s="49" t="s">
        <v>86</v>
      </c>
      <c r="G471" s="40" t="s">
        <v>277</v>
      </c>
      <c r="H471" s="40" t="s">
        <v>10</v>
      </c>
      <c r="I471" s="40" t="s">
        <v>205</v>
      </c>
      <c r="J471" s="118">
        <v>240</v>
      </c>
      <c r="K471" s="58">
        <f>'[1]Приложение 6 2021 год'!K515</f>
        <v>0</v>
      </c>
      <c r="L471" s="58">
        <f>'[1]Приложение 6 2021 год'!L515</f>
        <v>0</v>
      </c>
    </row>
    <row r="472" spans="2:12" s="21" customFormat="1" ht="27" customHeight="1" x14ac:dyDescent="0.2">
      <c r="B472" s="42" t="s">
        <v>398</v>
      </c>
      <c r="C472" s="59" t="s">
        <v>396</v>
      </c>
      <c r="D472" s="59" t="s">
        <v>11</v>
      </c>
      <c r="E472" s="59" t="s">
        <v>137</v>
      </c>
      <c r="F472" s="59" t="s">
        <v>86</v>
      </c>
      <c r="G472" s="197"/>
      <c r="H472" s="197"/>
      <c r="I472" s="197"/>
      <c r="J472" s="118"/>
      <c r="K472" s="58">
        <f>K473</f>
        <v>0</v>
      </c>
      <c r="L472" s="58">
        <f>L473</f>
        <v>0</v>
      </c>
    </row>
    <row r="473" spans="2:12" s="21" customFormat="1" ht="25.5" x14ac:dyDescent="0.2">
      <c r="B473" s="45" t="s">
        <v>231</v>
      </c>
      <c r="C473" s="48" t="s">
        <v>396</v>
      </c>
      <c r="D473" s="49" t="s">
        <v>11</v>
      </c>
      <c r="E473" s="49" t="s">
        <v>137</v>
      </c>
      <c r="F473" s="49" t="s">
        <v>86</v>
      </c>
      <c r="G473" s="40"/>
      <c r="H473" s="40"/>
      <c r="I473" s="40"/>
      <c r="J473" s="118"/>
      <c r="K473" s="58">
        <f>K474</f>
        <v>0</v>
      </c>
      <c r="L473" s="58">
        <f>L474</f>
        <v>0</v>
      </c>
    </row>
    <row r="474" spans="2:12" s="21" customFormat="1" ht="25.5" x14ac:dyDescent="0.2">
      <c r="B474" s="42" t="s">
        <v>46</v>
      </c>
      <c r="C474" s="48" t="s">
        <v>396</v>
      </c>
      <c r="D474" s="49" t="s">
        <v>11</v>
      </c>
      <c r="E474" s="49" t="s">
        <v>137</v>
      </c>
      <c r="F474" s="49" t="s">
        <v>86</v>
      </c>
      <c r="G474" s="40" t="s">
        <v>181</v>
      </c>
      <c r="H474" s="40" t="s">
        <v>10</v>
      </c>
      <c r="I474" s="40" t="s">
        <v>205</v>
      </c>
      <c r="J474" s="118">
        <v>240</v>
      </c>
      <c r="K474" s="58">
        <f>'[1]Приложение 6 2021 год'!K302</f>
        <v>0</v>
      </c>
      <c r="L474" s="58">
        <f>'[1]Приложение 6 2021 год'!L302</f>
        <v>0</v>
      </c>
    </row>
    <row r="475" spans="2:12" ht="45.75" customHeight="1" x14ac:dyDescent="0.2">
      <c r="B475" s="42" t="s">
        <v>399</v>
      </c>
      <c r="C475" s="200" t="s">
        <v>396</v>
      </c>
      <c r="D475" s="201" t="s">
        <v>11</v>
      </c>
      <c r="E475" s="201" t="s">
        <v>55</v>
      </c>
      <c r="F475" s="39" t="s">
        <v>13</v>
      </c>
      <c r="G475" s="118"/>
      <c r="H475" s="118"/>
      <c r="I475" s="118"/>
      <c r="J475" s="118"/>
      <c r="K475" s="58">
        <f>K476+K478</f>
        <v>3236.09</v>
      </c>
      <c r="L475" s="58">
        <f>L476+L478</f>
        <v>3236.09</v>
      </c>
    </row>
    <row r="476" spans="2:12" ht="34.5" customHeight="1" x14ac:dyDescent="0.2">
      <c r="B476" s="42" t="s">
        <v>400</v>
      </c>
      <c r="C476" s="48" t="s">
        <v>396</v>
      </c>
      <c r="D476" s="202" t="s">
        <v>11</v>
      </c>
      <c r="E476" s="202" t="s">
        <v>55</v>
      </c>
      <c r="F476" s="49" t="s">
        <v>401</v>
      </c>
      <c r="G476" s="118"/>
      <c r="H476" s="118"/>
      <c r="I476" s="118"/>
      <c r="J476" s="118"/>
      <c r="K476" s="58">
        <f>K477</f>
        <v>1736.84</v>
      </c>
      <c r="L476" s="58">
        <f>L477</f>
        <v>1736.84</v>
      </c>
    </row>
    <row r="477" spans="2:12" ht="38.25" x14ac:dyDescent="0.2">
      <c r="B477" s="42" t="s">
        <v>402</v>
      </c>
      <c r="C477" s="48" t="s">
        <v>396</v>
      </c>
      <c r="D477" s="202" t="s">
        <v>11</v>
      </c>
      <c r="E477" s="202" t="s">
        <v>55</v>
      </c>
      <c r="F477" s="49" t="s">
        <v>401</v>
      </c>
      <c r="G477" s="118">
        <v>116</v>
      </c>
      <c r="H477" s="40" t="s">
        <v>28</v>
      </c>
      <c r="I477" s="118">
        <v>12</v>
      </c>
      <c r="J477" s="118">
        <v>810</v>
      </c>
      <c r="K477" s="58">
        <f>'[1]Приложение 6 2021 год'!K363</f>
        <v>1736.84</v>
      </c>
      <c r="L477" s="58">
        <f>'[1]Приложение 6 2021 год'!L363</f>
        <v>1736.84</v>
      </c>
    </row>
    <row r="478" spans="2:12" ht="38.25" x14ac:dyDescent="0.2">
      <c r="B478" s="51" t="s">
        <v>403</v>
      </c>
      <c r="C478" s="48" t="s">
        <v>396</v>
      </c>
      <c r="D478" s="202" t="s">
        <v>11</v>
      </c>
      <c r="E478" s="202" t="s">
        <v>55</v>
      </c>
      <c r="F478" s="202" t="s">
        <v>404</v>
      </c>
      <c r="G478" s="118"/>
      <c r="H478" s="40"/>
      <c r="I478" s="118"/>
      <c r="J478" s="118"/>
      <c r="K478" s="58">
        <f>K479</f>
        <v>1499.25</v>
      </c>
      <c r="L478" s="58">
        <f>L479</f>
        <v>1499.25</v>
      </c>
    </row>
    <row r="479" spans="2:12" ht="38.25" x14ac:dyDescent="0.2">
      <c r="B479" s="51" t="s">
        <v>402</v>
      </c>
      <c r="C479" s="48" t="s">
        <v>396</v>
      </c>
      <c r="D479" s="202" t="s">
        <v>11</v>
      </c>
      <c r="E479" s="202" t="s">
        <v>55</v>
      </c>
      <c r="F479" s="202" t="s">
        <v>404</v>
      </c>
      <c r="G479" s="118">
        <v>116</v>
      </c>
      <c r="H479" s="40" t="s">
        <v>28</v>
      </c>
      <c r="I479" s="118">
        <v>12</v>
      </c>
      <c r="J479" s="118">
        <v>810</v>
      </c>
      <c r="K479" s="58">
        <f>'[1]Приложение 6 2021 год'!K366</f>
        <v>1499.25</v>
      </c>
      <c r="L479" s="58">
        <f>'[1]Приложение 6 2021 год'!L366</f>
        <v>1499.25</v>
      </c>
    </row>
    <row r="480" spans="2:12" ht="38.25" customHeight="1" x14ac:dyDescent="0.2">
      <c r="B480" s="203" t="s">
        <v>405</v>
      </c>
      <c r="C480" s="120" t="s">
        <v>406</v>
      </c>
      <c r="D480" s="115">
        <v>0</v>
      </c>
      <c r="E480" s="115" t="s">
        <v>12</v>
      </c>
      <c r="F480" s="115" t="s">
        <v>13</v>
      </c>
      <c r="G480" s="117"/>
      <c r="H480" s="84"/>
      <c r="I480" s="117"/>
      <c r="J480" s="117"/>
      <c r="K480" s="27">
        <f>K481+K487</f>
        <v>23156.74</v>
      </c>
      <c r="L480" s="27">
        <f>L481+L487</f>
        <v>23156.74</v>
      </c>
    </row>
    <row r="481" spans="2:12" ht="25.5" x14ac:dyDescent="0.2">
      <c r="B481" s="42" t="s">
        <v>407</v>
      </c>
      <c r="C481" s="38" t="s">
        <v>406</v>
      </c>
      <c r="D481" s="39" t="s">
        <v>11</v>
      </c>
      <c r="E481" s="39" t="s">
        <v>10</v>
      </c>
      <c r="F481" s="39" t="s">
        <v>13</v>
      </c>
      <c r="G481" s="118"/>
      <c r="H481" s="40"/>
      <c r="I481" s="118"/>
      <c r="J481" s="118"/>
      <c r="K481" s="58">
        <f>K482+K484+K486</f>
        <v>21368.880000000001</v>
      </c>
      <c r="L481" s="58">
        <f>L482+L484+L486</f>
        <v>21368.880000000001</v>
      </c>
    </row>
    <row r="482" spans="2:12" ht="76.5" x14ac:dyDescent="0.2">
      <c r="B482" s="37" t="s">
        <v>408</v>
      </c>
      <c r="C482" s="38" t="s">
        <v>406</v>
      </c>
      <c r="D482" s="39" t="s">
        <v>11</v>
      </c>
      <c r="E482" s="39" t="s">
        <v>10</v>
      </c>
      <c r="F482" s="39" t="s">
        <v>409</v>
      </c>
      <c r="G482" s="118"/>
      <c r="H482" s="40"/>
      <c r="I482" s="118"/>
      <c r="J482" s="118"/>
      <c r="K482" s="58">
        <f>K483</f>
        <v>3261.07</v>
      </c>
      <c r="L482" s="58">
        <f>L483</f>
        <v>3261.07</v>
      </c>
    </row>
    <row r="483" spans="2:12" x14ac:dyDescent="0.2">
      <c r="B483" s="33" t="s">
        <v>386</v>
      </c>
      <c r="C483" s="38" t="s">
        <v>406</v>
      </c>
      <c r="D483" s="39" t="s">
        <v>11</v>
      </c>
      <c r="E483" s="39" t="s">
        <v>10</v>
      </c>
      <c r="F483" s="39" t="s">
        <v>409</v>
      </c>
      <c r="G483" s="118">
        <v>116</v>
      </c>
      <c r="H483" s="40" t="s">
        <v>10</v>
      </c>
      <c r="I483" s="118">
        <v>13</v>
      </c>
      <c r="J483" s="118">
        <v>110</v>
      </c>
      <c r="K483" s="58">
        <f>'[1]Приложение 6 2021 год'!K271</f>
        <v>3261.07</v>
      </c>
      <c r="L483" s="58">
        <f>'[1]Приложение 6 2021 год'!L271</f>
        <v>3261.07</v>
      </c>
    </row>
    <row r="484" spans="2:12" ht="51" x14ac:dyDescent="0.2">
      <c r="B484" s="45" t="s">
        <v>34</v>
      </c>
      <c r="C484" s="38" t="s">
        <v>406</v>
      </c>
      <c r="D484" s="39" t="s">
        <v>11</v>
      </c>
      <c r="E484" s="39" t="s">
        <v>10</v>
      </c>
      <c r="F484" s="46" t="s">
        <v>35</v>
      </c>
      <c r="G484" s="118"/>
      <c r="H484" s="40"/>
      <c r="I484" s="118"/>
      <c r="J484" s="118"/>
      <c r="K484" s="58">
        <f>K485</f>
        <v>6803.19</v>
      </c>
      <c r="L484" s="58">
        <f>L485</f>
        <v>6803.19</v>
      </c>
    </row>
    <row r="485" spans="2:12" x14ac:dyDescent="0.2">
      <c r="B485" s="45" t="s">
        <v>19</v>
      </c>
      <c r="C485" s="38" t="s">
        <v>406</v>
      </c>
      <c r="D485" s="39" t="s">
        <v>11</v>
      </c>
      <c r="E485" s="39" t="s">
        <v>10</v>
      </c>
      <c r="F485" s="46" t="s">
        <v>35</v>
      </c>
      <c r="G485" s="118">
        <v>116</v>
      </c>
      <c r="H485" s="40" t="s">
        <v>10</v>
      </c>
      <c r="I485" s="118">
        <v>13</v>
      </c>
      <c r="J485" s="118">
        <v>110</v>
      </c>
      <c r="K485" s="58">
        <f>'[1]Приложение 6 2021 год'!K273</f>
        <v>6803.19</v>
      </c>
      <c r="L485" s="58">
        <f>'[1]Приложение 6 2021 год'!L273</f>
        <v>6803.19</v>
      </c>
    </row>
    <row r="486" spans="2:12" x14ac:dyDescent="0.2">
      <c r="B486" s="33" t="s">
        <v>386</v>
      </c>
      <c r="C486" s="38" t="s">
        <v>406</v>
      </c>
      <c r="D486" s="39" t="s">
        <v>11</v>
      </c>
      <c r="E486" s="39" t="s">
        <v>10</v>
      </c>
      <c r="F486" s="39" t="s">
        <v>410</v>
      </c>
      <c r="G486" s="118">
        <v>116</v>
      </c>
      <c r="H486" s="40" t="s">
        <v>10</v>
      </c>
      <c r="I486" s="118">
        <v>13</v>
      </c>
      <c r="J486" s="118">
        <v>110</v>
      </c>
      <c r="K486" s="58">
        <f>'[1]Приложение 6 2021 год'!K269</f>
        <v>11304.62</v>
      </c>
      <c r="L486" s="58">
        <f>'[1]Приложение 6 2021 год'!L269</f>
        <v>11304.62</v>
      </c>
    </row>
    <row r="487" spans="2:12" ht="25.5" x14ac:dyDescent="0.2">
      <c r="B487" s="42" t="s">
        <v>411</v>
      </c>
      <c r="C487" s="38" t="s">
        <v>406</v>
      </c>
      <c r="D487" s="39" t="s">
        <v>11</v>
      </c>
      <c r="E487" s="39" t="s">
        <v>23</v>
      </c>
      <c r="F487" s="39" t="s">
        <v>13</v>
      </c>
      <c r="G487" s="118"/>
      <c r="H487" s="40"/>
      <c r="I487" s="118"/>
      <c r="J487" s="118"/>
      <c r="K487" s="58">
        <f>K488+K491+K492</f>
        <v>1787.86</v>
      </c>
      <c r="L487" s="58">
        <f>L488+L491+L492</f>
        <v>1787.86</v>
      </c>
    </row>
    <row r="488" spans="2:12" ht="76.5" x14ac:dyDescent="0.2">
      <c r="B488" s="42" t="s">
        <v>408</v>
      </c>
      <c r="C488" s="59" t="s">
        <v>406</v>
      </c>
      <c r="D488" s="59" t="s">
        <v>11</v>
      </c>
      <c r="E488" s="59" t="s">
        <v>23</v>
      </c>
      <c r="F488" s="30" t="s">
        <v>409</v>
      </c>
      <c r="G488" s="118"/>
      <c r="H488" s="40"/>
      <c r="I488" s="118"/>
      <c r="J488" s="118"/>
      <c r="K488" s="58">
        <f>K489+K490</f>
        <v>1000.73</v>
      </c>
      <c r="L488" s="58">
        <f>L489+L490</f>
        <v>1000.73</v>
      </c>
    </row>
    <row r="489" spans="2:12" ht="25.5" x14ac:dyDescent="0.2">
      <c r="B489" s="42" t="s">
        <v>46</v>
      </c>
      <c r="C489" s="48" t="s">
        <v>406</v>
      </c>
      <c r="D489" s="49" t="s">
        <v>11</v>
      </c>
      <c r="E489" s="49" t="s">
        <v>23</v>
      </c>
      <c r="F489" s="39" t="s">
        <v>409</v>
      </c>
      <c r="G489" s="118">
        <v>116</v>
      </c>
      <c r="H489" s="40" t="s">
        <v>10</v>
      </c>
      <c r="I489" s="118">
        <v>13</v>
      </c>
      <c r="J489" s="118">
        <v>240</v>
      </c>
      <c r="K489" s="58">
        <f>'[1]Приложение 6 2021 год'!K276</f>
        <v>995.04</v>
      </c>
      <c r="L489" s="58">
        <f>'[1]Приложение 6 2021 год'!L276</f>
        <v>995.04</v>
      </c>
    </row>
    <row r="490" spans="2:12" x14ac:dyDescent="0.2">
      <c r="B490" s="204" t="s">
        <v>88</v>
      </c>
      <c r="C490" s="48" t="s">
        <v>406</v>
      </c>
      <c r="D490" s="49" t="s">
        <v>11</v>
      </c>
      <c r="E490" s="49" t="s">
        <v>23</v>
      </c>
      <c r="F490" s="39" t="s">
        <v>409</v>
      </c>
      <c r="G490" s="118">
        <v>116</v>
      </c>
      <c r="H490" s="40" t="s">
        <v>10</v>
      </c>
      <c r="I490" s="118">
        <v>13</v>
      </c>
      <c r="J490" s="118">
        <v>850</v>
      </c>
      <c r="K490" s="58">
        <f>'[1]Приложение 6 2021 год'!K277</f>
        <v>5.69</v>
      </c>
      <c r="L490" s="58">
        <f>'[1]Приложение 6 2021 год'!L277</f>
        <v>5.69</v>
      </c>
    </row>
    <row r="491" spans="2:12" ht="25.5" x14ac:dyDescent="0.2">
      <c r="B491" s="42" t="s">
        <v>46</v>
      </c>
      <c r="C491" s="48" t="s">
        <v>406</v>
      </c>
      <c r="D491" s="49" t="s">
        <v>11</v>
      </c>
      <c r="E491" s="49" t="s">
        <v>23</v>
      </c>
      <c r="F491" s="39" t="s">
        <v>410</v>
      </c>
      <c r="G491" s="118">
        <v>116</v>
      </c>
      <c r="H491" s="40" t="s">
        <v>10</v>
      </c>
      <c r="I491" s="118">
        <v>13</v>
      </c>
      <c r="J491" s="118">
        <v>240</v>
      </c>
      <c r="K491" s="58">
        <f>'[1]Приложение 6 2021 год'!K278</f>
        <v>786.3</v>
      </c>
      <c r="L491" s="58">
        <f>'[1]Приложение 6 2021 год'!L278</f>
        <v>786.3</v>
      </c>
    </row>
    <row r="492" spans="2:12" x14ac:dyDescent="0.2">
      <c r="B492" s="204" t="s">
        <v>88</v>
      </c>
      <c r="C492" s="48" t="s">
        <v>406</v>
      </c>
      <c r="D492" s="49" t="s">
        <v>11</v>
      </c>
      <c r="E492" s="49" t="s">
        <v>23</v>
      </c>
      <c r="F492" s="39" t="s">
        <v>410</v>
      </c>
      <c r="G492" s="125">
        <v>116</v>
      </c>
      <c r="H492" s="160" t="s">
        <v>10</v>
      </c>
      <c r="I492" s="125">
        <v>13</v>
      </c>
      <c r="J492" s="125">
        <v>850</v>
      </c>
      <c r="K492" s="172">
        <f>'[1]Приложение 6 2021 год'!K279</f>
        <v>0.83</v>
      </c>
      <c r="L492" s="172">
        <f>'[1]Приложение 6 2021 год'!L279</f>
        <v>0.83</v>
      </c>
    </row>
    <row r="493" spans="2:12" ht="44.25" customHeight="1" x14ac:dyDescent="0.2">
      <c r="B493" s="205" t="s">
        <v>412</v>
      </c>
      <c r="C493" s="120" t="s">
        <v>413</v>
      </c>
      <c r="D493" s="115" t="s">
        <v>11</v>
      </c>
      <c r="E493" s="115" t="s">
        <v>12</v>
      </c>
      <c r="F493" s="24" t="s">
        <v>13</v>
      </c>
      <c r="G493" s="206"/>
      <c r="H493" s="177"/>
      <c r="I493" s="206"/>
      <c r="J493" s="206"/>
      <c r="K493" s="178">
        <f>K494+K497</f>
        <v>9496.369999999999</v>
      </c>
      <c r="L493" s="178">
        <f>L494+L497</f>
        <v>9496.369999999999</v>
      </c>
    </row>
    <row r="494" spans="2:12" ht="25.5" x14ac:dyDescent="0.2">
      <c r="B494" s="42" t="s">
        <v>411</v>
      </c>
      <c r="C494" s="48" t="s">
        <v>413</v>
      </c>
      <c r="D494" s="49" t="s">
        <v>11</v>
      </c>
      <c r="E494" s="49" t="s">
        <v>10</v>
      </c>
      <c r="F494" s="39" t="s">
        <v>13</v>
      </c>
      <c r="G494" s="128"/>
      <c r="H494" s="97"/>
      <c r="I494" s="128"/>
      <c r="J494" s="128"/>
      <c r="K494" s="173">
        <f>K495+K496</f>
        <v>970.32</v>
      </c>
      <c r="L494" s="173">
        <f>L495+L496</f>
        <v>970.32</v>
      </c>
    </row>
    <row r="495" spans="2:12" ht="25.5" x14ac:dyDescent="0.2">
      <c r="B495" s="42" t="s">
        <v>46</v>
      </c>
      <c r="C495" s="48" t="s">
        <v>413</v>
      </c>
      <c r="D495" s="49" t="s">
        <v>11</v>
      </c>
      <c r="E495" s="49" t="s">
        <v>10</v>
      </c>
      <c r="F495" s="39" t="s">
        <v>414</v>
      </c>
      <c r="G495" s="118">
        <v>116</v>
      </c>
      <c r="H495" s="40" t="s">
        <v>10</v>
      </c>
      <c r="I495" s="118">
        <v>13</v>
      </c>
      <c r="J495" s="118">
        <v>240</v>
      </c>
      <c r="K495" s="173">
        <f>'[1]Приложение 6 2021 год'!K282</f>
        <v>969.87</v>
      </c>
      <c r="L495" s="173">
        <f>'[1]Приложение 6 2021 год'!L282</f>
        <v>969.87</v>
      </c>
    </row>
    <row r="496" spans="2:12" x14ac:dyDescent="0.2">
      <c r="B496" s="37" t="s">
        <v>88</v>
      </c>
      <c r="C496" s="48" t="s">
        <v>413</v>
      </c>
      <c r="D496" s="49" t="s">
        <v>11</v>
      </c>
      <c r="E496" s="49" t="s">
        <v>10</v>
      </c>
      <c r="F496" s="39" t="s">
        <v>414</v>
      </c>
      <c r="G496" s="125">
        <v>116</v>
      </c>
      <c r="H496" s="160" t="s">
        <v>10</v>
      </c>
      <c r="I496" s="125">
        <v>13</v>
      </c>
      <c r="J496" s="125">
        <v>850</v>
      </c>
      <c r="K496" s="173">
        <f>'[1]Приложение 6 2021 год'!K283</f>
        <v>0.45</v>
      </c>
      <c r="L496" s="173">
        <f>'[1]Приложение 6 2021 год'!L283</f>
        <v>0.45</v>
      </c>
    </row>
    <row r="497" spans="2:12" ht="29.25" customHeight="1" x14ac:dyDescent="0.2">
      <c r="B497" s="51" t="s">
        <v>407</v>
      </c>
      <c r="C497" s="48" t="s">
        <v>413</v>
      </c>
      <c r="D497" s="49" t="s">
        <v>11</v>
      </c>
      <c r="E497" s="49" t="s">
        <v>23</v>
      </c>
      <c r="F497" s="39" t="s">
        <v>13</v>
      </c>
      <c r="G497" s="128"/>
      <c r="H497" s="97"/>
      <c r="I497" s="128"/>
      <c r="J497" s="128"/>
      <c r="K497" s="173">
        <f>K498+K500</f>
        <v>8526.0499999999993</v>
      </c>
      <c r="L497" s="173">
        <f>L498+L500</f>
        <v>8526.0499999999993</v>
      </c>
    </row>
    <row r="498" spans="2:12" ht="25.5" x14ac:dyDescent="0.2">
      <c r="B498" s="51" t="s">
        <v>51</v>
      </c>
      <c r="C498" s="48" t="s">
        <v>413</v>
      </c>
      <c r="D498" s="49" t="s">
        <v>11</v>
      </c>
      <c r="E498" s="49" t="s">
        <v>23</v>
      </c>
      <c r="F498" s="39" t="s">
        <v>414</v>
      </c>
      <c r="G498" s="128"/>
      <c r="H498" s="97"/>
      <c r="I498" s="128"/>
      <c r="J498" s="128"/>
      <c r="K498" s="173">
        <f>K499</f>
        <v>6252.6</v>
      </c>
      <c r="L498" s="173">
        <f>L499</f>
        <v>6252.6</v>
      </c>
    </row>
    <row r="499" spans="2:12" x14ac:dyDescent="0.2">
      <c r="B499" s="188" t="s">
        <v>386</v>
      </c>
      <c r="C499" s="48" t="s">
        <v>413</v>
      </c>
      <c r="D499" s="49" t="s">
        <v>11</v>
      </c>
      <c r="E499" s="49" t="s">
        <v>23</v>
      </c>
      <c r="F499" s="39" t="s">
        <v>414</v>
      </c>
      <c r="G499" s="128">
        <v>116</v>
      </c>
      <c r="H499" s="97" t="s">
        <v>10</v>
      </c>
      <c r="I499" s="128">
        <v>13</v>
      </c>
      <c r="J499" s="128">
        <v>110</v>
      </c>
      <c r="K499" s="173">
        <f>'[1]Приложение 6 2021 год'!K286</f>
        <v>6252.6</v>
      </c>
      <c r="L499" s="173">
        <f>'[1]Приложение 6 2021 год'!L286</f>
        <v>6252.6</v>
      </c>
    </row>
    <row r="500" spans="2:12" ht="51" x14ac:dyDescent="0.2">
      <c r="B500" s="79" t="s">
        <v>34</v>
      </c>
      <c r="C500" s="48" t="s">
        <v>413</v>
      </c>
      <c r="D500" s="49" t="s">
        <v>11</v>
      </c>
      <c r="E500" s="49" t="s">
        <v>23</v>
      </c>
      <c r="F500" s="39" t="s">
        <v>35</v>
      </c>
      <c r="G500" s="128"/>
      <c r="H500" s="97"/>
      <c r="I500" s="128"/>
      <c r="J500" s="128"/>
      <c r="K500" s="173">
        <f>K501</f>
        <v>2273.4499999999998</v>
      </c>
      <c r="L500" s="173">
        <f>L501</f>
        <v>2273.4499999999998</v>
      </c>
    </row>
    <row r="501" spans="2:12" x14ac:dyDescent="0.2">
      <c r="B501" s="79" t="s">
        <v>19</v>
      </c>
      <c r="C501" s="48" t="s">
        <v>413</v>
      </c>
      <c r="D501" s="49" t="s">
        <v>11</v>
      </c>
      <c r="E501" s="49" t="s">
        <v>23</v>
      </c>
      <c r="F501" s="39" t="s">
        <v>35</v>
      </c>
      <c r="G501" s="128">
        <v>116</v>
      </c>
      <c r="H501" s="97" t="s">
        <v>10</v>
      </c>
      <c r="I501" s="128">
        <v>13</v>
      </c>
      <c r="J501" s="128">
        <v>110</v>
      </c>
      <c r="K501" s="173">
        <f>'[1]Приложение 6 2021 год'!K288</f>
        <v>2273.4499999999998</v>
      </c>
      <c r="L501" s="173">
        <f>'[1]Приложение 6 2021 год'!L288</f>
        <v>2273.4499999999998</v>
      </c>
    </row>
    <row r="502" spans="2:12" ht="47.25" customHeight="1" x14ac:dyDescent="0.2">
      <c r="B502" s="207" t="s">
        <v>415</v>
      </c>
      <c r="C502" s="120" t="s">
        <v>416</v>
      </c>
      <c r="D502" s="115" t="s">
        <v>11</v>
      </c>
      <c r="E502" s="115" t="s">
        <v>12</v>
      </c>
      <c r="F502" s="24" t="s">
        <v>13</v>
      </c>
      <c r="G502" s="206"/>
      <c r="H502" s="177"/>
      <c r="I502" s="206"/>
      <c r="J502" s="206"/>
      <c r="K502" s="196">
        <f>K503+K508</f>
        <v>1050</v>
      </c>
      <c r="L502" s="196">
        <f>L503+L508</f>
        <v>1050</v>
      </c>
    </row>
    <row r="503" spans="2:12" ht="43.5" customHeight="1" x14ac:dyDescent="0.2">
      <c r="B503" s="208" t="s">
        <v>417</v>
      </c>
      <c r="C503" s="48" t="s">
        <v>416</v>
      </c>
      <c r="D503" s="49" t="s">
        <v>11</v>
      </c>
      <c r="E503" s="49" t="s">
        <v>31</v>
      </c>
      <c r="F503" s="39" t="s">
        <v>13</v>
      </c>
      <c r="G503" s="128"/>
      <c r="H503" s="97"/>
      <c r="I503" s="128"/>
      <c r="J503" s="128"/>
      <c r="K503" s="32">
        <f>K504+K506</f>
        <v>600</v>
      </c>
      <c r="L503" s="32">
        <f>L504+L506</f>
        <v>600</v>
      </c>
    </row>
    <row r="504" spans="2:12" ht="38.25" x14ac:dyDescent="0.2">
      <c r="B504" s="209" t="s">
        <v>418</v>
      </c>
      <c r="C504" s="48" t="s">
        <v>416</v>
      </c>
      <c r="D504" s="49" t="s">
        <v>11</v>
      </c>
      <c r="E504" s="49" t="s">
        <v>31</v>
      </c>
      <c r="F504" s="39" t="s">
        <v>419</v>
      </c>
      <c r="G504" s="128"/>
      <c r="H504" s="97"/>
      <c r="I504" s="128"/>
      <c r="J504" s="128"/>
      <c r="K504" s="32">
        <f>K505</f>
        <v>400</v>
      </c>
      <c r="L504" s="32">
        <f>L505</f>
        <v>400</v>
      </c>
    </row>
    <row r="505" spans="2:12" ht="44.25" customHeight="1" x14ac:dyDescent="0.2">
      <c r="B505" s="210" t="s">
        <v>420</v>
      </c>
      <c r="C505" s="48" t="s">
        <v>416</v>
      </c>
      <c r="D505" s="49" t="s">
        <v>11</v>
      </c>
      <c r="E505" s="49" t="s">
        <v>31</v>
      </c>
      <c r="F505" s="39" t="s">
        <v>419</v>
      </c>
      <c r="G505" s="128">
        <v>116</v>
      </c>
      <c r="H505" s="97" t="s">
        <v>27</v>
      </c>
      <c r="I505" s="40" t="s">
        <v>55</v>
      </c>
      <c r="J505" s="128">
        <v>630</v>
      </c>
      <c r="K505" s="32">
        <f>'[1]Приложение 6 2021 год'!K476</f>
        <v>400</v>
      </c>
      <c r="L505" s="32">
        <f>'[1]Приложение 6 2021 год'!L476</f>
        <v>400</v>
      </c>
    </row>
    <row r="506" spans="2:12" ht="28.5" customHeight="1" x14ac:dyDescent="0.2">
      <c r="B506" s="208" t="s">
        <v>421</v>
      </c>
      <c r="C506" s="48" t="s">
        <v>416</v>
      </c>
      <c r="D506" s="49" t="s">
        <v>11</v>
      </c>
      <c r="E506" s="49" t="s">
        <v>31</v>
      </c>
      <c r="F506" s="39" t="s">
        <v>422</v>
      </c>
      <c r="G506" s="128"/>
      <c r="H506" s="97"/>
      <c r="I506" s="128"/>
      <c r="J506" s="128"/>
      <c r="K506" s="32">
        <f>K507</f>
        <v>200</v>
      </c>
      <c r="L506" s="32">
        <f>L507</f>
        <v>200</v>
      </c>
    </row>
    <row r="507" spans="2:12" ht="51" x14ac:dyDescent="0.2">
      <c r="B507" s="210" t="s">
        <v>420</v>
      </c>
      <c r="C507" s="48" t="s">
        <v>416</v>
      </c>
      <c r="D507" s="49" t="s">
        <v>11</v>
      </c>
      <c r="E507" s="49" t="s">
        <v>31</v>
      </c>
      <c r="F507" s="39" t="s">
        <v>422</v>
      </c>
      <c r="G507" s="128">
        <v>116</v>
      </c>
      <c r="H507" s="97" t="s">
        <v>27</v>
      </c>
      <c r="I507" s="40" t="s">
        <v>55</v>
      </c>
      <c r="J507" s="128">
        <v>630</v>
      </c>
      <c r="K507" s="32">
        <f>'[1]Приложение 6 2021 год'!K478</f>
        <v>200</v>
      </c>
      <c r="L507" s="32">
        <f>'[1]Приложение 6 2021 год'!L478</f>
        <v>200</v>
      </c>
    </row>
    <row r="508" spans="2:12" ht="30.75" customHeight="1" x14ac:dyDescent="0.2">
      <c r="B508" s="210" t="s">
        <v>423</v>
      </c>
      <c r="C508" s="48" t="s">
        <v>416</v>
      </c>
      <c r="D508" s="49" t="s">
        <v>11</v>
      </c>
      <c r="E508" s="49" t="s">
        <v>20</v>
      </c>
      <c r="F508" s="39" t="s">
        <v>13</v>
      </c>
      <c r="G508" s="128"/>
      <c r="H508" s="97"/>
      <c r="I508" s="128"/>
      <c r="J508" s="128"/>
      <c r="K508" s="32">
        <f>K509</f>
        <v>450</v>
      </c>
      <c r="L508" s="32">
        <f>L509</f>
        <v>450</v>
      </c>
    </row>
    <row r="509" spans="2:12" ht="28.5" customHeight="1" x14ac:dyDescent="0.2">
      <c r="B509" s="210" t="s">
        <v>424</v>
      </c>
      <c r="C509" s="48" t="s">
        <v>416</v>
      </c>
      <c r="D509" s="49" t="s">
        <v>11</v>
      </c>
      <c r="E509" s="49" t="s">
        <v>20</v>
      </c>
      <c r="F509" s="39" t="s">
        <v>425</v>
      </c>
      <c r="G509" s="128"/>
      <c r="H509" s="97"/>
      <c r="I509" s="128"/>
      <c r="J509" s="128"/>
      <c r="K509" s="32">
        <f>K510</f>
        <v>450</v>
      </c>
      <c r="L509" s="32">
        <f>L510</f>
        <v>450</v>
      </c>
    </row>
    <row r="510" spans="2:12" ht="51" x14ac:dyDescent="0.2">
      <c r="B510" s="210" t="s">
        <v>420</v>
      </c>
      <c r="C510" s="48" t="s">
        <v>416</v>
      </c>
      <c r="D510" s="49" t="s">
        <v>11</v>
      </c>
      <c r="E510" s="49" t="s">
        <v>20</v>
      </c>
      <c r="F510" s="39" t="s">
        <v>425</v>
      </c>
      <c r="G510" s="128">
        <v>116</v>
      </c>
      <c r="H510" s="97" t="s">
        <v>27</v>
      </c>
      <c r="I510" s="40" t="s">
        <v>55</v>
      </c>
      <c r="J510" s="128">
        <v>630</v>
      </c>
      <c r="K510" s="32">
        <f>'[1]Приложение 6 2021 год'!K481</f>
        <v>450</v>
      </c>
      <c r="L510" s="32">
        <f>'[1]Приложение 6 2021 год'!L481</f>
        <v>450</v>
      </c>
    </row>
    <row r="511" spans="2:12" x14ac:dyDescent="0.2">
      <c r="B511" s="211"/>
      <c r="C511" s="59"/>
      <c r="D511" s="59"/>
      <c r="E511" s="59"/>
      <c r="F511" s="50"/>
      <c r="H511" s="59"/>
      <c r="I511" s="13"/>
      <c r="J511" s="13"/>
      <c r="K511" s="212"/>
    </row>
    <row r="512" spans="2:12" x14ac:dyDescent="0.2">
      <c r="B512" s="211"/>
      <c r="C512" s="59"/>
      <c r="D512" s="59"/>
      <c r="E512" s="59"/>
      <c r="F512" s="50"/>
      <c r="H512" s="59"/>
      <c r="I512" s="13"/>
      <c r="J512" s="13"/>
      <c r="K512" s="212"/>
    </row>
    <row r="513" spans="2:11" x14ac:dyDescent="0.2">
      <c r="B513" s="211"/>
      <c r="C513" s="59"/>
      <c r="D513" s="59"/>
      <c r="E513" s="59"/>
      <c r="F513" s="50"/>
      <c r="H513" s="59"/>
      <c r="I513" s="13"/>
      <c r="J513" s="13"/>
      <c r="K513" s="212"/>
    </row>
    <row r="514" spans="2:11" x14ac:dyDescent="0.2">
      <c r="K514" s="213"/>
    </row>
    <row r="516" spans="2:11" x14ac:dyDescent="0.2">
      <c r="K516" s="214"/>
    </row>
    <row r="518" spans="2:11" x14ac:dyDescent="0.2">
      <c r="K518" s="213"/>
    </row>
    <row r="519" spans="2:11" x14ac:dyDescent="0.2">
      <c r="K519" s="213"/>
    </row>
  </sheetData>
  <mergeCells count="11">
    <mergeCell ref="C9:F9"/>
    <mergeCell ref="G1:J1"/>
    <mergeCell ref="C2:J2"/>
    <mergeCell ref="C3:J3"/>
    <mergeCell ref="B4:K5"/>
    <mergeCell ref="B7:B8"/>
    <mergeCell ref="C7:F8"/>
    <mergeCell ref="G7:G8"/>
    <mergeCell ref="H7:H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2022-03-31T06:26:12Z</dcterms:modified>
</cp:coreProperties>
</file>