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1 кв 2014 год" sheetId="1" r:id="rId1"/>
  </sheets>
  <definedNames/>
  <calcPr fullCalcOnLoad="1"/>
</workbook>
</file>

<file path=xl/sharedStrings.xml><?xml version="1.0" encoding="utf-8"?>
<sst xmlns="http://schemas.openxmlformats.org/spreadsheetml/2006/main" count="149" uniqueCount="77">
  <si>
    <t xml:space="preserve">Наименование </t>
  </si>
  <si>
    <t>показателей</t>
  </si>
  <si>
    <t>% вып.</t>
  </si>
  <si>
    <t>Раз-</t>
  </si>
  <si>
    <t>дел</t>
  </si>
  <si>
    <t>Под</t>
  </si>
  <si>
    <t>раз-</t>
  </si>
  <si>
    <t>01</t>
  </si>
  <si>
    <t>00</t>
  </si>
  <si>
    <t>05</t>
  </si>
  <si>
    <t>08</t>
  </si>
  <si>
    <t>02</t>
  </si>
  <si>
    <t>03</t>
  </si>
  <si>
    <t>09</t>
  </si>
  <si>
    <t>07</t>
  </si>
  <si>
    <t>06</t>
  </si>
  <si>
    <t>04</t>
  </si>
  <si>
    <t xml:space="preserve">ОБЩЕГОСУДАРСТВЕННЫЕ  ВОПРОСЫ  </t>
  </si>
  <si>
    <t>ОБРАЗОВАНИЕ</t>
  </si>
  <si>
    <t>Дошкольное  образование</t>
  </si>
  <si>
    <t>Общее образование</t>
  </si>
  <si>
    <t>Молодежная политика и оздоровление детей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</si>
  <si>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</si>
  <si>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</si>
  <si>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</si>
  <si>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</si>
  <si>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Социальное  обслуживание населения</t>
  </si>
  <si>
    <t>Другие общегосударственные вопросы</t>
  </si>
  <si>
    <t xml:space="preserve">    ВСЕГО  РАСХОДОВ</t>
  </si>
  <si>
    <t>12</t>
  </si>
  <si>
    <t>Пенсионное  обеспечение</t>
  </si>
  <si>
    <t>Социальное обеспечение населения</t>
  </si>
  <si>
    <t>Дорожное  хозяйство</t>
  </si>
  <si>
    <t>Другие вопросы в области нац.экономики</t>
  </si>
  <si>
    <t>11</t>
  </si>
  <si>
    <t>Другие вопросы в области социальной политики</t>
  </si>
  <si>
    <t>Обеспечение деятельности финансовых органов</t>
  </si>
  <si>
    <t>Природоохранные мероприятия</t>
  </si>
  <si>
    <t>Сельское хозяйство</t>
  </si>
  <si>
    <t>Функционирование высшего должностного лица  органов власти  местного самоуправления</t>
  </si>
  <si>
    <t>Другие вопросы в области культуры</t>
  </si>
  <si>
    <t>Общеэкономические  вопросы</t>
  </si>
  <si>
    <t>Мероприятия по борьбе с беспризорностью, по опеке и попечительству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</si>
  <si>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</si>
  <si>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 и спорта</t>
  </si>
  <si>
    <t>Приложение  2</t>
  </si>
  <si>
    <t>ОБСЛУЖИВАНИЕ ГОСУДАРСТВЕННОГО И МУНИЦИПАЛЬНОГО ДОЛГА</t>
  </si>
  <si>
    <t>Обслуживание  муниципального  долга</t>
  </si>
  <si>
    <t>13</t>
  </si>
  <si>
    <t>Резервные фонды</t>
  </si>
  <si>
    <t>ФИЗИЧЕСКАЯ КУЛЬТУРА И СПОРТ</t>
  </si>
  <si>
    <t>Массовый спорт</t>
  </si>
  <si>
    <t xml:space="preserve">ЗДРАВООХРАНЕНИЕ   </t>
  </si>
  <si>
    <t>св.200</t>
  </si>
  <si>
    <t>14</t>
  </si>
  <si>
    <t>Санитарно-эпидемиологичекое благополучие</t>
  </si>
  <si>
    <t>Прочие межбюджетные трансферты общего характера</t>
  </si>
  <si>
    <t>тыс.руб.</t>
  </si>
  <si>
    <t xml:space="preserve">                      Исполнение  местного  бюджета Устюженского муниципального района по расходам за 1квартал 2014 года</t>
  </si>
  <si>
    <t xml:space="preserve">   % исполнения</t>
  </si>
  <si>
    <t>Утверждено на 2014 год</t>
  </si>
  <si>
    <t xml:space="preserve"> Исполнено за 1 кв. 2014 года</t>
  </si>
  <si>
    <t xml:space="preserve"> Исполнено за 1 кв. 2013 года</t>
  </si>
  <si>
    <t>2014 года</t>
  </si>
  <si>
    <t>к 2013 году</t>
  </si>
  <si>
    <t>КУЛЬТУРА, КИНЕМАТОГРАФИЯ И СРЕДСТВА МАССОВОЙ ИНФОРМАЦИИ</t>
  </si>
  <si>
    <t>Функционирование законодательных (представительных) органов власти  местного самоуправления</t>
  </si>
  <si>
    <t>Функционирование органов исполнительной власти (администрации)</t>
  </si>
  <si>
    <t>Обеспечение проведения выборов и референдумов</t>
  </si>
  <si>
    <t>ОХРАНА ОКРУЖАЮЩЕЙ СРЕДЫ</t>
  </si>
  <si>
    <t>НАЦИОНАЛЬНАЯ ЭКОНОМИКА</t>
  </si>
  <si>
    <t>НАЦИОНАЛЬНАЯ БЕЗОПАСНОСТЬ И ПРАВООХРАНИТЕЛЬНАЯ ДЕЯТЕЛЬНОСТЬ</t>
  </si>
  <si>
    <t>Межбюджетные трансферта общего характера бюджетам субъектам Российской Федерации, муниципальных образований</t>
  </si>
  <si>
    <t>Дотации на выравнивание бюджетной обеспеченности субъекта РФ и муниципальных образований</t>
  </si>
  <si>
    <t xml:space="preserve">             к решению Земского Собрания</t>
  </si>
  <si>
    <t xml:space="preserve">             Устюженского муниципального района</t>
  </si>
  <si>
    <t xml:space="preserve">             от    ________________ № 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</si>
</sst>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11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90" zoomScaleNormal="90" workbookViewId="0" topLeftCell="A1">
      <selection activeCell="E5" sqref="E5"/>
    </sheetView>
  </sheetViews>
  <sheetFormatPr defaultColWidth="9.00390625" defaultRowHeight="12.75"/>
  <cols>
    <col min="1" max="1" width="50.00390625" style="0" customWidth="1"/>
    <col min="2" max="2" width="4.625" style="0" customWidth="1"/>
    <col min="3" max="3" width="5.375" style="0" customWidth="1"/>
    <col min="4" max="8" width="13.125" style="0" customWidth="1"/>
  </cols>
  <sheetData>
    <row r="1" spans="5:8" ht="12.75">
      <c r="E1" s="15" t="s">
        <v>45</v>
      </c>
      <c r="F1" s="15"/>
      <c r="G1" s="15"/>
      <c r="H1" s="44"/>
    </row>
    <row r="2" spans="5:8" ht="12.75">
      <c r="E2" s="44" t="s">
        <v>74</v>
      </c>
      <c r="F2" s="44"/>
      <c r="G2" s="44"/>
      <c r="H2" s="44"/>
    </row>
    <row r="3" spans="5:8" ht="12.75">
      <c r="E3" s="44" t="s">
        <v>75</v>
      </c>
      <c r="F3" s="44"/>
      <c r="G3" s="44"/>
      <c r="H3" s="44"/>
    </row>
    <row r="4" spans="5:8" ht="12.75">
      <c r="E4" s="44" t="s">
        <v>76</v>
      </c>
      <c r="F4" s="44"/>
      <c r="G4" s="44"/>
      <c r="H4" s="44"/>
    </row>
    <row r="6" spans="5:9" ht="12.75">
      <c r="E6" s="12"/>
      <c r="F6" s="13"/>
      <c r="G6" s="13"/>
      <c r="H6" s="13"/>
      <c r="I6" s="13"/>
    </row>
    <row r="7" spans="1:8" ht="18" customHeight="1">
      <c r="A7" s="16" t="s">
        <v>58</v>
      </c>
      <c r="B7" s="16"/>
      <c r="C7" s="16"/>
      <c r="D7" s="16"/>
      <c r="E7" s="16"/>
      <c r="F7" s="16"/>
      <c r="G7" s="16"/>
      <c r="H7" s="16"/>
    </row>
    <row r="8" spans="1:8" ht="18" customHeight="1">
      <c r="A8" s="16"/>
      <c r="B8" s="16"/>
      <c r="C8" s="16"/>
      <c r="D8" s="16"/>
      <c r="E8" s="16"/>
      <c r="F8" s="16"/>
      <c r="G8" s="16"/>
      <c r="H8" s="16"/>
    </row>
    <row r="9" spans="1:8" ht="18" customHeight="1">
      <c r="A9" s="16"/>
      <c r="B9" s="16"/>
      <c r="C9" s="16"/>
      <c r="D9" s="16"/>
      <c r="E9" s="16"/>
      <c r="F9" s="16"/>
      <c r="G9" s="16"/>
      <c r="H9" s="16"/>
    </row>
    <row r="10" spans="1:8" ht="18">
      <c r="A10" s="1"/>
      <c r="B10" s="1"/>
      <c r="C10" s="1"/>
      <c r="D10" s="1"/>
      <c r="E10" s="1"/>
      <c r="F10" s="1"/>
      <c r="G10" s="1"/>
      <c r="H10" t="s">
        <v>57</v>
      </c>
    </row>
    <row r="11" spans="1:8" ht="15.75">
      <c r="A11" s="17"/>
      <c r="B11" s="17" t="s">
        <v>3</v>
      </c>
      <c r="C11" s="17" t="s">
        <v>5</v>
      </c>
      <c r="D11" s="41" t="s">
        <v>60</v>
      </c>
      <c r="E11" s="41" t="s">
        <v>61</v>
      </c>
      <c r="F11" s="41" t="s">
        <v>59</v>
      </c>
      <c r="G11" s="41" t="s">
        <v>62</v>
      </c>
      <c r="H11" s="18" t="s">
        <v>2</v>
      </c>
    </row>
    <row r="12" spans="1:8" ht="15.75">
      <c r="A12" s="19" t="s">
        <v>0</v>
      </c>
      <c r="B12" s="20" t="s">
        <v>4</v>
      </c>
      <c r="C12" s="20" t="s">
        <v>6</v>
      </c>
      <c r="D12" s="42"/>
      <c r="E12" s="42"/>
      <c r="F12" s="42"/>
      <c r="G12" s="42"/>
      <c r="H12" s="19" t="s">
        <v>63</v>
      </c>
    </row>
    <row r="13" spans="1:8" ht="15.75">
      <c r="A13" s="21" t="s">
        <v>1</v>
      </c>
      <c r="B13" s="14"/>
      <c r="C13" s="14" t="s">
        <v>4</v>
      </c>
      <c r="D13" s="43"/>
      <c r="E13" s="43"/>
      <c r="F13" s="43"/>
      <c r="G13" s="43"/>
      <c r="H13" s="22" t="s">
        <v>64</v>
      </c>
    </row>
    <row r="14" spans="1:8" ht="15.75">
      <c r="A14" s="38" t="s">
        <v>17</v>
      </c>
      <c r="B14" s="23" t="s">
        <v>7</v>
      </c>
      <c r="C14" s="23" t="s">
        <v>8</v>
      </c>
      <c r="D14" s="24">
        <f>SUM(D15:D21)</f>
        <v>30611.399999999998</v>
      </c>
      <c r="E14" s="24">
        <f>SUM(E15:E21)</f>
        <v>7298.300000000001</v>
      </c>
      <c r="F14" s="24">
        <f>ROUND((E14/D14*100),1)</f>
        <v>23.8</v>
      </c>
      <c r="G14" s="24">
        <f>SUM(G15:G21)</f>
        <v>5372.6</v>
      </c>
      <c r="H14" s="25">
        <f>ROUND(E14/G14*100,1)</f>
        <v>135.8</v>
      </c>
    </row>
    <row r="15" spans="1:8" ht="31.5">
      <c r="A15" s="39" t="s">
        <v>39</v>
      </c>
      <c r="B15" s="26" t="s">
        <v>7</v>
      </c>
      <c r="C15" s="26" t="s">
        <v>11</v>
      </c>
      <c r="D15" s="27">
        <v>1290.3</v>
      </c>
      <c r="E15" s="27">
        <v>309</v>
      </c>
      <c r="F15" s="27">
        <f>ROUND((E15/D15*100),1)</f>
        <v>23.9</v>
      </c>
      <c r="G15" s="27">
        <v>258.2</v>
      </c>
      <c r="H15" s="28">
        <f>ROUND(E15/G15*100,1)</f>
        <v>119.7</v>
      </c>
    </row>
    <row r="16" spans="1:8" ht="47.25">
      <c r="A16" s="39" t="s">
        <v>66</v>
      </c>
      <c r="B16" s="26" t="s">
        <v>7</v>
      </c>
      <c r="C16" s="26" t="s">
        <v>12</v>
      </c>
      <c r="D16" s="27">
        <v>2696</v>
      </c>
      <c r="E16" s="27">
        <v>501.3</v>
      </c>
      <c r="F16" s="27">
        <f>ROUND((E16/D16*100),1)</f>
        <v>18.6</v>
      </c>
      <c r="G16" s="27">
        <v>478.2</v>
      </c>
      <c r="H16" s="28">
        <f>ROUND(E16/G16*100,1)</f>
        <v>104.8</v>
      </c>
    </row>
    <row r="17" spans="1:8" ht="31.5">
      <c r="A17" s="39" t="s">
        <v>67</v>
      </c>
      <c r="B17" s="26" t="s">
        <v>7</v>
      </c>
      <c r="C17" s="26" t="s">
        <v>16</v>
      </c>
      <c r="D17" s="27">
        <v>17806.1</v>
      </c>
      <c r="E17" s="27">
        <v>4850.1</v>
      </c>
      <c r="F17" s="27">
        <f>ROUND((E17/D17*100),1)</f>
        <v>27.2</v>
      </c>
      <c r="G17" s="27">
        <v>3480.1</v>
      </c>
      <c r="H17" s="28">
        <f>ROUND(E17/G17*100,1)</f>
        <v>139.4</v>
      </c>
    </row>
    <row r="18" spans="1:8" ht="15.75">
      <c r="A18" s="39" t="s">
        <v>36</v>
      </c>
      <c r="B18" s="26" t="s">
        <v>7</v>
      </c>
      <c r="C18" s="26" t="s">
        <v>15</v>
      </c>
      <c r="D18" s="28">
        <v>5963.3</v>
      </c>
      <c r="E18" s="27">
        <v>1475.4</v>
      </c>
      <c r="F18" s="27">
        <f>ROUND((E18/D18*100),1)</f>
        <v>24.7</v>
      </c>
      <c r="G18" s="27">
        <v>1033.3</v>
      </c>
      <c r="H18" s="28">
        <f>ROUND(E18/G18*100,1)</f>
        <v>142.8</v>
      </c>
    </row>
    <row r="19" spans="1:8" ht="18" customHeight="1">
      <c r="A19" s="39" t="s">
        <v>68</v>
      </c>
      <c r="B19" s="26" t="s">
        <v>7</v>
      </c>
      <c r="C19" s="26" t="s">
        <v>14</v>
      </c>
      <c r="D19" s="28">
        <v>1500</v>
      </c>
      <c r="E19" s="27"/>
      <c r="F19" s="27">
        <v>0</v>
      </c>
      <c r="G19" s="27">
        <v>75.8</v>
      </c>
      <c r="H19" s="28">
        <v>0</v>
      </c>
    </row>
    <row r="20" spans="1:8" ht="15.75">
      <c r="A20" s="39" t="s">
        <v>49</v>
      </c>
      <c r="B20" s="26" t="s">
        <v>7</v>
      </c>
      <c r="C20" s="26" t="s">
        <v>34</v>
      </c>
      <c r="D20" s="28"/>
      <c r="E20" s="28">
        <v>0</v>
      </c>
      <c r="F20" s="27"/>
      <c r="G20" s="28">
        <v>0</v>
      </c>
      <c r="H20" s="28">
        <v>0</v>
      </c>
    </row>
    <row r="21" spans="1:8" ht="15.75">
      <c r="A21" s="39" t="s">
        <v>27</v>
      </c>
      <c r="B21" s="26" t="s">
        <v>7</v>
      </c>
      <c r="C21" s="26" t="s">
        <v>48</v>
      </c>
      <c r="D21" s="28">
        <v>1355.7</v>
      </c>
      <c r="E21" s="28">
        <v>162.5</v>
      </c>
      <c r="F21" s="27">
        <f aca="true" t="shared" si="0" ref="F21:F29">ROUND((E21/D21*100),1)</f>
        <v>12</v>
      </c>
      <c r="G21" s="28">
        <v>47</v>
      </c>
      <c r="H21" s="28">
        <f>ROUND(E21/G21*100,1)</f>
        <v>345.7</v>
      </c>
    </row>
    <row r="22" spans="1:8" ht="32.25" customHeight="1">
      <c r="A22" s="37" t="s">
        <v>71</v>
      </c>
      <c r="B22" s="23" t="s">
        <v>12</v>
      </c>
      <c r="C22" s="23" t="s">
        <v>8</v>
      </c>
      <c r="D22" s="25">
        <f>D23+D24</f>
        <v>1350.5</v>
      </c>
      <c r="E22" s="25">
        <f>SUM(E23:E23)</f>
        <v>256.7</v>
      </c>
      <c r="F22" s="24">
        <f t="shared" si="0"/>
        <v>19</v>
      </c>
      <c r="G22" s="25">
        <f>SUM(G23:G23)</f>
        <v>170.4</v>
      </c>
      <c r="H22" s="25" t="s">
        <v>53</v>
      </c>
    </row>
    <row r="23" spans="1:8" ht="31.5" customHeight="1">
      <c r="A23" s="39" t="s">
        <v>43</v>
      </c>
      <c r="B23" s="26" t="s">
        <v>12</v>
      </c>
      <c r="C23" s="26" t="s">
        <v>13</v>
      </c>
      <c r="D23" s="27">
        <v>1238.6</v>
      </c>
      <c r="E23" s="27">
        <v>256.7</v>
      </c>
      <c r="F23" s="27">
        <f t="shared" si="0"/>
        <v>20.7</v>
      </c>
      <c r="G23" s="27">
        <v>170.4</v>
      </c>
      <c r="H23" s="28" t="s">
        <v>53</v>
      </c>
    </row>
    <row r="24" spans="1:8" ht="34.5" customHeight="1">
      <c r="A24" s="39" t="s">
        <v>43</v>
      </c>
      <c r="B24" s="26" t="s">
        <v>12</v>
      </c>
      <c r="C24" s="26" t="s">
        <v>54</v>
      </c>
      <c r="D24" s="28">
        <v>111.9</v>
      </c>
      <c r="E24" s="28">
        <v>0</v>
      </c>
      <c r="F24" s="27">
        <f t="shared" si="0"/>
        <v>0</v>
      </c>
      <c r="G24" s="28">
        <v>0</v>
      </c>
      <c r="H24" s="28">
        <v>0</v>
      </c>
    </row>
    <row r="25" spans="1:8" ht="15.75">
      <c r="A25" s="37" t="s">
        <v>70</v>
      </c>
      <c r="B25" s="23" t="s">
        <v>16</v>
      </c>
      <c r="C25" s="23" t="s">
        <v>8</v>
      </c>
      <c r="D25" s="25">
        <f>D26+D27+D28+D29</f>
        <v>11222.1</v>
      </c>
      <c r="E25" s="25">
        <f>E26+E27+E28+E29</f>
        <v>832.1</v>
      </c>
      <c r="F25" s="24">
        <f t="shared" si="0"/>
        <v>7.4</v>
      </c>
      <c r="G25" s="25">
        <f>G26+G27+G28+G29</f>
        <v>1232.7</v>
      </c>
      <c r="H25" s="25">
        <f>ROUND(E25/G25*100,1)</f>
        <v>67.5</v>
      </c>
    </row>
    <row r="26" spans="1:8" ht="15.75">
      <c r="A26" s="39" t="s">
        <v>41</v>
      </c>
      <c r="B26" s="26" t="s">
        <v>16</v>
      </c>
      <c r="C26" s="26" t="s">
        <v>7</v>
      </c>
      <c r="D26" s="28">
        <v>60</v>
      </c>
      <c r="E26" s="28">
        <v>0</v>
      </c>
      <c r="F26" s="27">
        <f t="shared" si="0"/>
        <v>0</v>
      </c>
      <c r="G26" s="28">
        <v>0</v>
      </c>
      <c r="H26" s="28">
        <v>0</v>
      </c>
    </row>
    <row r="27" spans="1:8" ht="15.75">
      <c r="A27" s="39" t="s">
        <v>38</v>
      </c>
      <c r="B27" s="26" t="s">
        <v>16</v>
      </c>
      <c r="C27" s="26" t="s">
        <v>9</v>
      </c>
      <c r="D27" s="28"/>
      <c r="E27" s="28"/>
      <c r="F27" s="27"/>
      <c r="G27" s="28">
        <v>317.1</v>
      </c>
      <c r="H27" s="28">
        <f>ROUND(E27/G27*100,1)</f>
        <v>0</v>
      </c>
    </row>
    <row r="28" spans="1:8" ht="15.75">
      <c r="A28" s="39" t="s">
        <v>32</v>
      </c>
      <c r="B28" s="26" t="s">
        <v>16</v>
      </c>
      <c r="C28" s="26" t="s">
        <v>13</v>
      </c>
      <c r="D28" s="27">
        <v>7988.6</v>
      </c>
      <c r="E28" s="27">
        <v>63.4</v>
      </c>
      <c r="F28" s="27">
        <f t="shared" si="0"/>
        <v>0.8</v>
      </c>
      <c r="G28" s="27">
        <v>215.9</v>
      </c>
      <c r="H28" s="28">
        <f>ROUND(E28/G28*100,1)</f>
        <v>29.4</v>
      </c>
    </row>
    <row r="29" spans="1:8" ht="15.75">
      <c r="A29" s="39" t="s">
        <v>33</v>
      </c>
      <c r="B29" s="26" t="s">
        <v>16</v>
      </c>
      <c r="C29" s="26" t="s">
        <v>29</v>
      </c>
      <c r="D29" s="28">
        <v>3173.5</v>
      </c>
      <c r="E29" s="28">
        <v>768.7</v>
      </c>
      <c r="F29" s="27">
        <f t="shared" si="0"/>
        <v>24.2</v>
      </c>
      <c r="G29" s="28">
        <v>699.7</v>
      </c>
      <c r="H29" s="28">
        <f>ROUND(E29/G29*100,1)</f>
        <v>109.9</v>
      </c>
    </row>
    <row r="30" spans="1:8" ht="15.75">
      <c r="A30" s="37" t="s">
        <v>69</v>
      </c>
      <c r="B30" s="23" t="s">
        <v>15</v>
      </c>
      <c r="C30" s="23" t="s">
        <v>8</v>
      </c>
      <c r="D30" s="25">
        <f>SUM(D31)</f>
        <v>284.7</v>
      </c>
      <c r="E30" s="25">
        <f>SUM(E31)</f>
        <v>0</v>
      </c>
      <c r="F30" s="24">
        <f aca="true" t="shared" si="1" ref="F30:F42">ROUND((E30/D30*100),1)</f>
        <v>0</v>
      </c>
      <c r="G30" s="25">
        <f>SUM(G31)</f>
        <v>0</v>
      </c>
      <c r="H30" s="25">
        <v>0</v>
      </c>
    </row>
    <row r="31" spans="1:8" ht="15.75">
      <c r="A31" s="39" t="s">
        <v>37</v>
      </c>
      <c r="B31" s="26" t="s">
        <v>15</v>
      </c>
      <c r="C31" s="26" t="s">
        <v>12</v>
      </c>
      <c r="D31" s="27">
        <v>284.7</v>
      </c>
      <c r="E31" s="27">
        <v>0</v>
      </c>
      <c r="F31" s="27">
        <f t="shared" si="1"/>
        <v>0</v>
      </c>
      <c r="G31" s="27">
        <v>0</v>
      </c>
      <c r="H31" s="28">
        <v>0</v>
      </c>
    </row>
    <row r="32" spans="1:8" ht="15.75">
      <c r="A32" s="37" t="s">
        <v>18</v>
      </c>
      <c r="B32" s="23" t="s">
        <v>14</v>
      </c>
      <c r="C32" s="23" t="s">
        <v>8</v>
      </c>
      <c r="D32" s="25">
        <f>SUM(D33:D36)</f>
        <v>209026.30000000002</v>
      </c>
      <c r="E32" s="25">
        <f>SUM(E33:E36)</f>
        <v>44789.5</v>
      </c>
      <c r="F32" s="24">
        <f t="shared" si="1"/>
        <v>21.4</v>
      </c>
      <c r="G32" s="25">
        <f>SUM(G33:G36)</f>
        <v>42986.70000000001</v>
      </c>
      <c r="H32" s="25">
        <f aca="true" t="shared" si="2" ref="H32:H39">ROUND(E32/G32*100,1)</f>
        <v>104.2</v>
      </c>
    </row>
    <row r="33" spans="1:8" ht="15.75">
      <c r="A33" s="39" t="s">
        <v>19</v>
      </c>
      <c r="B33" s="26" t="s">
        <v>14</v>
      </c>
      <c r="C33" s="26" t="s">
        <v>7</v>
      </c>
      <c r="D33" s="27">
        <v>36097.4</v>
      </c>
      <c r="E33" s="27">
        <v>8411.1</v>
      </c>
      <c r="F33" s="27">
        <f t="shared" si="1"/>
        <v>23.3</v>
      </c>
      <c r="G33" s="27">
        <v>6315.3</v>
      </c>
      <c r="H33" s="28">
        <f t="shared" si="2"/>
        <v>133.2</v>
      </c>
    </row>
    <row r="34" spans="1:8" ht="15.75">
      <c r="A34" s="39" t="s">
        <v>20</v>
      </c>
      <c r="B34" s="26" t="s">
        <v>14</v>
      </c>
      <c r="C34" s="26" t="s">
        <v>11</v>
      </c>
      <c r="D34" s="27">
        <v>162534</v>
      </c>
      <c r="E34" s="27">
        <v>35219.7</v>
      </c>
      <c r="F34" s="27">
        <f t="shared" si="1"/>
        <v>21.7</v>
      </c>
      <c r="G34" s="27">
        <v>35169.3</v>
      </c>
      <c r="H34" s="28">
        <f t="shared" si="2"/>
        <v>100.1</v>
      </c>
    </row>
    <row r="35" spans="1:8" ht="15.75">
      <c r="A35" s="39" t="s">
        <v>21</v>
      </c>
      <c r="B35" s="26" t="s">
        <v>14</v>
      </c>
      <c r="C35" s="26" t="s">
        <v>14</v>
      </c>
      <c r="D35" s="27">
        <v>3496.2</v>
      </c>
      <c r="E35" s="27">
        <v>110.8</v>
      </c>
      <c r="F35" s="27">
        <f t="shared" si="1"/>
        <v>3.2</v>
      </c>
      <c r="G35" s="27">
        <v>34.3</v>
      </c>
      <c r="H35" s="28">
        <f t="shared" si="2"/>
        <v>323</v>
      </c>
    </row>
    <row r="36" spans="1:8" ht="15.75">
      <c r="A36" s="39" t="s">
        <v>22</v>
      </c>
      <c r="B36" s="26" t="s">
        <v>14</v>
      </c>
      <c r="C36" s="26" t="s">
        <v>13</v>
      </c>
      <c r="D36" s="27">
        <v>6898.7</v>
      </c>
      <c r="E36" s="27">
        <v>1047.9</v>
      </c>
      <c r="F36" s="27">
        <f t="shared" si="1"/>
        <v>15.2</v>
      </c>
      <c r="G36" s="27">
        <v>1467.8</v>
      </c>
      <c r="H36" s="28">
        <f t="shared" si="2"/>
        <v>71.4</v>
      </c>
    </row>
    <row r="37" spans="1:8" ht="31.5">
      <c r="A37" s="29" t="s">
        <v>65</v>
      </c>
      <c r="B37" s="23" t="s">
        <v>10</v>
      </c>
      <c r="C37" s="23" t="s">
        <v>8</v>
      </c>
      <c r="D37" s="25">
        <f>D38+D39</f>
        <v>27591.4</v>
      </c>
      <c r="E37" s="25">
        <f>E38+E39</f>
        <v>5736.3</v>
      </c>
      <c r="F37" s="24">
        <f t="shared" si="1"/>
        <v>20.8</v>
      </c>
      <c r="G37" s="25">
        <f>G38+G39</f>
        <v>4391</v>
      </c>
      <c r="H37" s="25">
        <f t="shared" si="2"/>
        <v>130.6</v>
      </c>
    </row>
    <row r="38" spans="1:8" ht="15.75">
      <c r="A38" s="39" t="s">
        <v>23</v>
      </c>
      <c r="B38" s="26" t="s">
        <v>10</v>
      </c>
      <c r="C38" s="26" t="s">
        <v>7</v>
      </c>
      <c r="D38" s="27">
        <v>24462.9</v>
      </c>
      <c r="E38" s="27">
        <v>5292.5</v>
      </c>
      <c r="F38" s="27">
        <f t="shared" si="1"/>
        <v>21.6</v>
      </c>
      <c r="G38" s="27">
        <v>3901.3</v>
      </c>
      <c r="H38" s="28">
        <f t="shared" si="2"/>
        <v>135.7</v>
      </c>
    </row>
    <row r="39" spans="1:8" ht="15.75">
      <c r="A39" s="40" t="s">
        <v>40</v>
      </c>
      <c r="B39" s="30" t="s">
        <v>10</v>
      </c>
      <c r="C39" s="30" t="s">
        <v>16</v>
      </c>
      <c r="D39" s="31">
        <v>3128.5</v>
      </c>
      <c r="E39" s="28">
        <v>443.8</v>
      </c>
      <c r="F39" s="27">
        <f t="shared" si="1"/>
        <v>14.2</v>
      </c>
      <c r="G39" s="28">
        <v>489.7</v>
      </c>
      <c r="H39" s="28">
        <f t="shared" si="2"/>
        <v>90.6</v>
      </c>
    </row>
    <row r="40" spans="1:8" ht="15.75">
      <c r="A40" s="38" t="s">
        <v>52</v>
      </c>
      <c r="B40" s="23" t="s">
        <v>13</v>
      </c>
      <c r="C40" s="23" t="s">
        <v>8</v>
      </c>
      <c r="D40" s="24">
        <f>D41+D42</f>
        <v>991.6</v>
      </c>
      <c r="E40" s="24">
        <f>E41+E42</f>
        <v>189.9</v>
      </c>
      <c r="F40" s="24">
        <f t="shared" si="1"/>
        <v>19.2</v>
      </c>
      <c r="G40" s="24">
        <f>G42</f>
        <v>60</v>
      </c>
      <c r="H40" s="24">
        <f>SUM(H42:H42)</f>
        <v>100</v>
      </c>
    </row>
    <row r="41" spans="1:8" ht="15.75">
      <c r="A41" s="40" t="s">
        <v>55</v>
      </c>
      <c r="B41" s="26" t="s">
        <v>13</v>
      </c>
      <c r="C41" s="26" t="s">
        <v>14</v>
      </c>
      <c r="D41" s="27">
        <v>729.6</v>
      </c>
      <c r="E41" s="27">
        <v>129.9</v>
      </c>
      <c r="F41" s="27">
        <f t="shared" si="1"/>
        <v>17.8</v>
      </c>
      <c r="G41" s="24"/>
      <c r="H41" s="24"/>
    </row>
    <row r="42" spans="1:8" ht="31.5">
      <c r="A42" s="39" t="s">
        <v>44</v>
      </c>
      <c r="B42" s="26" t="s">
        <v>13</v>
      </c>
      <c r="C42" s="26" t="s">
        <v>13</v>
      </c>
      <c r="D42" s="27">
        <v>262</v>
      </c>
      <c r="E42" s="27">
        <v>60</v>
      </c>
      <c r="F42" s="27">
        <f t="shared" si="1"/>
        <v>22.9</v>
      </c>
      <c r="G42" s="27">
        <v>60</v>
      </c>
      <c r="H42" s="27">
        <f aca="true" t="shared" si="3" ref="H42:H56">ROUND(E42/G42*100,1)</f>
        <v>100</v>
      </c>
    </row>
    <row r="43" spans="1:8" ht="15.75">
      <c r="A43" s="38" t="s">
        <v>24</v>
      </c>
      <c r="B43" s="32" t="s">
        <v>25</v>
      </c>
      <c r="C43" s="23" t="s">
        <v>8</v>
      </c>
      <c r="D43" s="33">
        <f>SUM(D44:D48)</f>
        <v>130841</v>
      </c>
      <c r="E43" s="33">
        <f>SUM(E44:E48)</f>
        <v>25917.1</v>
      </c>
      <c r="F43" s="24">
        <f aca="true" t="shared" si="4" ref="F43:F56">ROUND((E43/D43*100),1)</f>
        <v>19.8</v>
      </c>
      <c r="G43" s="33">
        <f>SUM(G44:G48)</f>
        <v>26412.9</v>
      </c>
      <c r="H43" s="25">
        <f t="shared" si="3"/>
        <v>98.1</v>
      </c>
    </row>
    <row r="44" spans="1:8" ht="15.75">
      <c r="A44" s="40" t="s">
        <v>30</v>
      </c>
      <c r="B44" s="34" t="s">
        <v>25</v>
      </c>
      <c r="C44" s="35" t="s">
        <v>7</v>
      </c>
      <c r="D44" s="36">
        <v>1300</v>
      </c>
      <c r="E44" s="27">
        <v>351.6</v>
      </c>
      <c r="F44" s="27">
        <f t="shared" si="4"/>
        <v>27</v>
      </c>
      <c r="G44" s="27">
        <v>218.2</v>
      </c>
      <c r="H44" s="28">
        <f t="shared" si="3"/>
        <v>161.1</v>
      </c>
    </row>
    <row r="45" spans="1:8" ht="15.75">
      <c r="A45" s="39" t="s">
        <v>26</v>
      </c>
      <c r="B45" s="26" t="s">
        <v>25</v>
      </c>
      <c r="C45" s="35" t="s">
        <v>11</v>
      </c>
      <c r="D45" s="28">
        <v>29414</v>
      </c>
      <c r="E45" s="27">
        <v>5059.2</v>
      </c>
      <c r="F45" s="27">
        <f t="shared" si="4"/>
        <v>17.2</v>
      </c>
      <c r="G45" s="27">
        <v>5149.3</v>
      </c>
      <c r="H45" s="28">
        <f t="shared" si="3"/>
        <v>98.3</v>
      </c>
    </row>
    <row r="46" spans="1:8" ht="15.75">
      <c r="A46" s="39" t="s">
        <v>31</v>
      </c>
      <c r="B46" s="26" t="s">
        <v>25</v>
      </c>
      <c r="C46" s="26" t="s">
        <v>12</v>
      </c>
      <c r="D46" s="27">
        <v>78910.1</v>
      </c>
      <c r="E46" s="27">
        <v>16041.3</v>
      </c>
      <c r="F46" s="27">
        <f t="shared" si="4"/>
        <v>20.3</v>
      </c>
      <c r="G46" s="27">
        <v>16660</v>
      </c>
      <c r="H46" s="28">
        <f t="shared" si="3"/>
        <v>96.3</v>
      </c>
    </row>
    <row r="47" spans="1:8" ht="31.5">
      <c r="A47" s="39" t="s">
        <v>42</v>
      </c>
      <c r="B47" s="26" t="s">
        <v>25</v>
      </c>
      <c r="C47" s="26" t="s">
        <v>16</v>
      </c>
      <c r="D47" s="27">
        <v>11521.5</v>
      </c>
      <c r="E47" s="28">
        <v>2774.4</v>
      </c>
      <c r="F47" s="28">
        <f t="shared" si="4"/>
        <v>24.1</v>
      </c>
      <c r="G47" s="28">
        <v>2813.4</v>
      </c>
      <c r="H47" s="28">
        <f t="shared" si="3"/>
        <v>98.6</v>
      </c>
    </row>
    <row r="48" spans="1:8" ht="19.5" customHeight="1">
      <c r="A48" s="39" t="s">
        <v>35</v>
      </c>
      <c r="B48" s="26" t="s">
        <v>25</v>
      </c>
      <c r="C48" s="26" t="s">
        <v>15</v>
      </c>
      <c r="D48" s="27">
        <v>9695.4</v>
      </c>
      <c r="E48" s="28">
        <v>1690.6</v>
      </c>
      <c r="F48" s="28">
        <f t="shared" si="4"/>
        <v>17.4</v>
      </c>
      <c r="G48" s="28">
        <v>1572</v>
      </c>
      <c r="H48" s="28">
        <f t="shared" si="3"/>
        <v>107.5</v>
      </c>
    </row>
    <row r="49" spans="1:8" ht="15.75">
      <c r="A49" s="37" t="s">
        <v>50</v>
      </c>
      <c r="B49" s="23" t="s">
        <v>34</v>
      </c>
      <c r="C49" s="23" t="s">
        <v>8</v>
      </c>
      <c r="D49" s="24">
        <f>D50</f>
        <v>3613.6</v>
      </c>
      <c r="E49" s="25">
        <f>E50</f>
        <v>675.7</v>
      </c>
      <c r="F49" s="25">
        <f t="shared" si="4"/>
        <v>18.7</v>
      </c>
      <c r="G49" s="25">
        <f>G50</f>
        <v>464.7</v>
      </c>
      <c r="H49" s="25">
        <f t="shared" si="3"/>
        <v>145.4</v>
      </c>
    </row>
    <row r="50" spans="1:8" ht="15.75">
      <c r="A50" s="40" t="s">
        <v>51</v>
      </c>
      <c r="B50" s="26" t="s">
        <v>34</v>
      </c>
      <c r="C50" s="26" t="s">
        <v>11</v>
      </c>
      <c r="D50" s="27">
        <v>3613.6</v>
      </c>
      <c r="E50" s="28">
        <v>675.7</v>
      </c>
      <c r="F50" s="28">
        <f t="shared" si="4"/>
        <v>18.7</v>
      </c>
      <c r="G50" s="28">
        <v>464.7</v>
      </c>
      <c r="H50" s="28">
        <f t="shared" si="3"/>
        <v>145.4</v>
      </c>
    </row>
    <row r="51" spans="1:8" ht="31.5">
      <c r="A51" s="37" t="s">
        <v>46</v>
      </c>
      <c r="B51" s="23" t="s">
        <v>48</v>
      </c>
      <c r="C51" s="23" t="s">
        <v>8</v>
      </c>
      <c r="D51" s="24">
        <f>D52</f>
        <v>30.2</v>
      </c>
      <c r="E51" s="25">
        <f>E52</f>
        <v>12.8</v>
      </c>
      <c r="F51" s="25">
        <f t="shared" si="4"/>
        <v>42.4</v>
      </c>
      <c r="G51" s="25">
        <f>G52</f>
        <v>0</v>
      </c>
      <c r="H51" s="25">
        <v>0</v>
      </c>
    </row>
    <row r="52" spans="1:8" ht="15.75">
      <c r="A52" s="39" t="s">
        <v>47</v>
      </c>
      <c r="B52" s="26" t="s">
        <v>48</v>
      </c>
      <c r="C52" s="26" t="s">
        <v>7</v>
      </c>
      <c r="D52" s="27">
        <v>30.2</v>
      </c>
      <c r="E52" s="28">
        <v>12.8</v>
      </c>
      <c r="F52" s="28">
        <f t="shared" si="4"/>
        <v>42.4</v>
      </c>
      <c r="G52" s="28">
        <v>0</v>
      </c>
      <c r="H52" s="28">
        <v>0</v>
      </c>
    </row>
    <row r="53" spans="1:8" ht="47.25">
      <c r="A53" s="37" t="s">
        <v>72</v>
      </c>
      <c r="B53" s="23" t="s">
        <v>54</v>
      </c>
      <c r="C53" s="23" t="s">
        <v>8</v>
      </c>
      <c r="D53" s="24">
        <f>D54+D55</f>
        <v>37687.2</v>
      </c>
      <c r="E53" s="24">
        <f>E54+E55</f>
        <v>8622.4</v>
      </c>
      <c r="F53" s="25">
        <f t="shared" si="4"/>
        <v>22.9</v>
      </c>
      <c r="G53" s="25">
        <v>0</v>
      </c>
      <c r="H53" s="25">
        <v>0</v>
      </c>
    </row>
    <row r="54" spans="1:8" ht="47.25">
      <c r="A54" s="39" t="s">
        <v>73</v>
      </c>
      <c r="B54" s="26" t="s">
        <v>54</v>
      </c>
      <c r="C54" s="26" t="s">
        <v>7</v>
      </c>
      <c r="D54" s="27">
        <v>27134.7</v>
      </c>
      <c r="E54" s="28">
        <v>7670.7</v>
      </c>
      <c r="F54" s="28">
        <f t="shared" si="4"/>
        <v>28.3</v>
      </c>
      <c r="G54" s="28">
        <v>0</v>
      </c>
      <c r="H54" s="28">
        <v>0</v>
      </c>
    </row>
    <row r="55" spans="1:8" ht="31.5">
      <c r="A55" s="39" t="s">
        <v>56</v>
      </c>
      <c r="B55" s="26" t="s">
        <v>54</v>
      </c>
      <c r="C55" s="26" t="s">
        <v>12</v>
      </c>
      <c r="D55" s="27">
        <v>10552.5</v>
      </c>
      <c r="E55" s="28">
        <v>951.7</v>
      </c>
      <c r="F55" s="28">
        <f t="shared" si="4"/>
        <v>9</v>
      </c>
      <c r="G55" s="28">
        <v>0</v>
      </c>
      <c r="H55" s="28">
        <v>0</v>
      </c>
    </row>
    <row r="56" spans="1:8" ht="15.75">
      <c r="A56" s="37" t="s">
        <v>28</v>
      </c>
      <c r="B56" s="26"/>
      <c r="C56" s="26"/>
      <c r="D56" s="24">
        <f>D14+D22+D25+D30+D32+D37+D40+D43+D49+D51+D53</f>
        <v>453250</v>
      </c>
      <c r="E56" s="24">
        <f>E14+E22+E25+E30+E32+E37+E40+E43+E49+E51+E53</f>
        <v>94330.79999999999</v>
      </c>
      <c r="F56" s="25">
        <f t="shared" si="4"/>
        <v>20.8</v>
      </c>
      <c r="G56" s="24">
        <f>G14+G22+G25+G30+G32+G37+G40+G43+G49+G51</f>
        <v>81091.00000000001</v>
      </c>
      <c r="H56" s="25">
        <f t="shared" si="3"/>
        <v>116.3</v>
      </c>
    </row>
    <row r="57" spans="1:8" ht="15">
      <c r="A57" s="2"/>
      <c r="B57" s="6"/>
      <c r="C57" s="6"/>
      <c r="D57" s="2"/>
      <c r="E57" s="2"/>
      <c r="F57" s="2"/>
      <c r="G57" s="2"/>
      <c r="H57" s="5"/>
    </row>
    <row r="58" spans="1:8" ht="15">
      <c r="A58" s="2"/>
      <c r="B58" s="6"/>
      <c r="C58" s="6"/>
      <c r="D58" s="2"/>
      <c r="E58" s="2"/>
      <c r="F58" s="2"/>
      <c r="G58" s="2"/>
      <c r="H58" s="5"/>
    </row>
    <row r="59" spans="1:8" ht="15">
      <c r="A59" s="2"/>
      <c r="B59" s="6"/>
      <c r="C59" s="6"/>
      <c r="D59" s="2"/>
      <c r="E59" s="2"/>
      <c r="F59" s="2"/>
      <c r="G59" s="2"/>
      <c r="H59" s="5"/>
    </row>
    <row r="60" spans="1:8" ht="15">
      <c r="A60" s="2"/>
      <c r="B60" s="6"/>
      <c r="C60" s="6"/>
      <c r="D60" s="2"/>
      <c r="E60" s="2"/>
      <c r="F60" s="2"/>
      <c r="G60" s="2"/>
      <c r="H60" s="5"/>
    </row>
    <row r="61" spans="1:8" ht="15">
      <c r="A61" s="2"/>
      <c r="B61" s="6"/>
      <c r="C61" s="6"/>
      <c r="D61" s="2"/>
      <c r="E61" s="2"/>
      <c r="F61" s="2"/>
      <c r="G61" s="2"/>
      <c r="H61" s="5"/>
    </row>
    <row r="62" spans="1:8" ht="15">
      <c r="A62" s="2"/>
      <c r="B62" s="6"/>
      <c r="C62" s="6"/>
      <c r="D62" s="2"/>
      <c r="E62" s="2"/>
      <c r="F62" s="2"/>
      <c r="G62" s="2"/>
      <c r="H62" s="5"/>
    </row>
    <row r="63" spans="1:8" ht="15">
      <c r="A63" s="10"/>
      <c r="B63" s="6"/>
      <c r="C63" s="6"/>
      <c r="D63" s="2"/>
      <c r="E63" s="2"/>
      <c r="F63" s="2"/>
      <c r="G63" s="2"/>
      <c r="H63" s="5"/>
    </row>
    <row r="64" spans="1:8" ht="15">
      <c r="A64" s="10"/>
      <c r="B64" s="6"/>
      <c r="C64" s="6"/>
      <c r="D64" s="2"/>
      <c r="E64" s="2"/>
      <c r="F64" s="2"/>
      <c r="G64" s="2"/>
      <c r="H64" s="5"/>
    </row>
    <row r="65" spans="1:8" ht="15">
      <c r="A65" s="10"/>
      <c r="B65" s="6"/>
      <c r="C65" s="6"/>
      <c r="D65" s="2"/>
      <c r="E65" s="2"/>
      <c r="F65" s="2"/>
      <c r="G65" s="2"/>
      <c r="H65" s="5"/>
    </row>
    <row r="66" spans="1:8" ht="15">
      <c r="A66" s="10"/>
      <c r="B66" s="6"/>
      <c r="C66" s="6"/>
      <c r="D66" s="2"/>
      <c r="E66" s="2"/>
      <c r="F66" s="2"/>
      <c r="G66" s="2"/>
      <c r="H66" s="5"/>
    </row>
    <row r="67" spans="1:8" ht="15">
      <c r="A67" s="10"/>
      <c r="B67" s="6"/>
      <c r="C67" s="6"/>
      <c r="D67" s="2"/>
      <c r="E67" s="2"/>
      <c r="F67" s="2"/>
      <c r="G67" s="2"/>
      <c r="H67" s="5"/>
    </row>
    <row r="68" spans="1:8" ht="15.75">
      <c r="A68" s="7"/>
      <c r="B68" s="8"/>
      <c r="C68" s="8"/>
      <c r="D68" s="4"/>
      <c r="E68" s="4"/>
      <c r="F68" s="4"/>
      <c r="G68" s="4"/>
      <c r="H68" s="9"/>
    </row>
    <row r="69" spans="1:8" ht="15.75">
      <c r="A69" s="2"/>
      <c r="B69" s="6"/>
      <c r="C69" s="6"/>
      <c r="D69" s="2"/>
      <c r="E69" s="4"/>
      <c r="F69" s="2"/>
      <c r="G69" s="4"/>
      <c r="H69" s="9"/>
    </row>
    <row r="70" spans="1:8" ht="15.75">
      <c r="A70" s="2"/>
      <c r="B70" s="6"/>
      <c r="C70" s="6"/>
      <c r="D70" s="2"/>
      <c r="E70" s="2"/>
      <c r="F70" s="2"/>
      <c r="G70" s="2"/>
      <c r="H70" s="9"/>
    </row>
    <row r="71" spans="1:8" ht="15">
      <c r="A71" s="10"/>
      <c r="B71" s="6"/>
      <c r="C71" s="6"/>
      <c r="D71" s="2"/>
      <c r="E71" s="2"/>
      <c r="F71" s="2"/>
      <c r="G71" s="2"/>
      <c r="H71" s="5"/>
    </row>
    <row r="72" spans="1:8" ht="15.75">
      <c r="A72" s="4"/>
      <c r="B72" s="8"/>
      <c r="C72" s="8"/>
      <c r="D72" s="4"/>
      <c r="E72" s="4"/>
      <c r="F72" s="4"/>
      <c r="G72" s="4"/>
      <c r="H72" s="9"/>
    </row>
    <row r="73" spans="1:8" ht="15">
      <c r="A73" s="2"/>
      <c r="B73" s="6"/>
      <c r="C73" s="6"/>
      <c r="D73" s="2"/>
      <c r="E73" s="2"/>
      <c r="F73" s="2"/>
      <c r="G73" s="2"/>
      <c r="H73" s="5"/>
    </row>
    <row r="74" spans="1:8" ht="15.75">
      <c r="A74" s="7"/>
      <c r="B74" s="8"/>
      <c r="C74" s="8"/>
      <c r="D74" s="4"/>
      <c r="E74" s="4"/>
      <c r="F74" s="9"/>
      <c r="G74" s="4"/>
      <c r="H74" s="4"/>
    </row>
    <row r="75" spans="1:7" ht="12.75">
      <c r="A75" s="11"/>
      <c r="E75" s="3"/>
      <c r="G75" s="3"/>
    </row>
  </sheetData>
  <mergeCells count="9">
    <mergeCell ref="A7:H9"/>
    <mergeCell ref="F11:F13"/>
    <mergeCell ref="D11:D13"/>
    <mergeCell ref="E11:E13"/>
    <mergeCell ref="G11:G13"/>
    <mergeCell ref="E1:H1"/>
    <mergeCell ref="E2:H2"/>
    <mergeCell ref="E3:H3"/>
    <mergeCell ref="E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Администратор</cp:lastModifiedBy>
  <cp:lastPrinted>2014-05-13T11:18:15Z</cp:lastPrinted>
  <dcterms:created xsi:type="dcterms:W3CDTF">1999-09-09T12:43:32Z</dcterms:created>
  <dcterms:modified xsi:type="dcterms:W3CDTF">2014-05-13T11:18:16Z</dcterms:modified>
  <cp:category/>
  <cp:version/>
  <cp:contentType/>
  <cp:contentStatus/>
</cp:coreProperties>
</file>